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9996" windowHeight="5520" firstSheet="4" activeTab="4"/>
  </bookViews>
  <sheets>
    <sheet name="Лист1" sheetId="1" r:id="rId1"/>
    <sheet name="Лист4" sheetId="9" r:id="rId2"/>
    <sheet name="Лист3" sheetId="8" r:id="rId3"/>
    <sheet name="Лист2" sheetId="2" r:id="rId4"/>
    <sheet name="24.04.2019" sheetId="14" r:id="rId5"/>
    <sheet name="Лист5" sheetId="15" r:id="rId6"/>
  </sheets>
  <definedNames>
    <definedName name="_xlnm.Print_Area" localSheetId="4">'24.04.2019'!$A$1:$E$34</definedName>
  </definedNames>
  <calcPr calcId="145621"/>
</workbook>
</file>

<file path=xl/calcChain.xml><?xml version="1.0" encoding="utf-8"?>
<calcChain xmlns="http://schemas.openxmlformats.org/spreadsheetml/2006/main">
  <c r="K88" i="8" l="1"/>
  <c r="K89" i="8"/>
  <c r="H78" i="8"/>
  <c r="H79" i="8"/>
  <c r="H80" i="8"/>
  <c r="H81" i="8"/>
  <c r="H82" i="8"/>
  <c r="H84" i="8"/>
  <c r="H85" i="8"/>
  <c r="H86" i="8"/>
  <c r="F78" i="8"/>
  <c r="F79" i="8"/>
  <c r="F80" i="8"/>
  <c r="F81" i="8"/>
  <c r="F82" i="8"/>
  <c r="F84" i="8"/>
  <c r="F85" i="8"/>
  <c r="F86" i="8"/>
  <c r="D87" i="8"/>
  <c r="D88" i="8"/>
  <c r="D89" i="8" s="1"/>
  <c r="H71" i="8"/>
  <c r="F71" i="8"/>
  <c r="H70" i="8"/>
  <c r="F70" i="8"/>
  <c r="H69" i="8"/>
  <c r="F69" i="8"/>
  <c r="F68" i="8"/>
  <c r="F67" i="8"/>
  <c r="H66" i="8"/>
  <c r="F66" i="8"/>
  <c r="H65" i="8"/>
  <c r="F65" i="8"/>
  <c r="H64" i="8"/>
  <c r="F64" i="8"/>
  <c r="H62" i="8"/>
  <c r="F62" i="8"/>
  <c r="H61" i="8"/>
  <c r="F61" i="8"/>
  <c r="H60" i="8"/>
  <c r="F60" i="8"/>
  <c r="H59" i="8"/>
  <c r="F59" i="8"/>
  <c r="H58" i="8"/>
  <c r="F58" i="8"/>
  <c r="H57" i="8"/>
  <c r="F57" i="8"/>
  <c r="H55" i="8"/>
  <c r="F55" i="8"/>
  <c r="H54" i="8"/>
  <c r="F54" i="8"/>
  <c r="H53" i="8"/>
  <c r="F53" i="8"/>
  <c r="H52" i="8"/>
  <c r="F52" i="8"/>
  <c r="H51" i="8"/>
  <c r="F51" i="8"/>
  <c r="H50" i="8"/>
  <c r="F50" i="8"/>
  <c r="H49" i="8"/>
  <c r="F49" i="8"/>
  <c r="H48" i="8"/>
  <c r="F48" i="8"/>
  <c r="H47" i="8"/>
  <c r="F47" i="8"/>
  <c r="H45" i="8"/>
  <c r="F45" i="8"/>
  <c r="H44" i="8"/>
  <c r="F44" i="8"/>
  <c r="H43" i="8"/>
  <c r="F43" i="8"/>
  <c r="H42" i="8"/>
  <c r="F42" i="8"/>
  <c r="H41" i="8"/>
  <c r="F41" i="8"/>
  <c r="H40" i="8"/>
  <c r="F40" i="8"/>
  <c r="H39" i="8"/>
  <c r="F39" i="8"/>
  <c r="H37" i="8"/>
  <c r="F37" i="8"/>
  <c r="H36" i="8"/>
  <c r="F36" i="8"/>
  <c r="H35" i="8"/>
  <c r="F35" i="8"/>
  <c r="H34" i="8"/>
  <c r="F34" i="8"/>
  <c r="H33" i="8"/>
  <c r="F33" i="8"/>
  <c r="H32" i="8"/>
  <c r="F32" i="8"/>
  <c r="H31" i="8"/>
  <c r="F31" i="8"/>
  <c r="H30" i="8"/>
  <c r="F30" i="8"/>
  <c r="H29" i="8"/>
  <c r="F29" i="8"/>
  <c r="H28" i="8"/>
  <c r="F28" i="8"/>
  <c r="H27" i="8"/>
  <c r="F27" i="8"/>
  <c r="H25" i="8"/>
  <c r="F25" i="8"/>
  <c r="H24" i="8"/>
  <c r="F24" i="8"/>
  <c r="H23" i="8"/>
  <c r="F23" i="8"/>
  <c r="H21" i="8"/>
  <c r="F21" i="8"/>
  <c r="H20" i="8"/>
  <c r="F20" i="8"/>
  <c r="H19" i="8"/>
  <c r="F19" i="8"/>
  <c r="H18" i="8"/>
  <c r="F18" i="8"/>
  <c r="H17" i="8"/>
  <c r="F17" i="8"/>
  <c r="H16" i="8"/>
  <c r="F16" i="8"/>
  <c r="F87" i="8" s="1"/>
  <c r="G5" i="1"/>
  <c r="G6" i="1"/>
  <c r="G7" i="1"/>
  <c r="G8" i="1"/>
  <c r="G10" i="1"/>
  <c r="G11" i="1"/>
  <c r="G14" i="1"/>
  <c r="G15" i="1"/>
  <c r="G16" i="1"/>
  <c r="G17" i="1"/>
  <c r="G18" i="1"/>
  <c r="G19" i="1"/>
  <c r="G21" i="1"/>
  <c r="G22" i="1"/>
  <c r="G24" i="1"/>
  <c r="G25" i="1"/>
  <c r="G26" i="1"/>
  <c r="G28" i="1"/>
  <c r="G29" i="1"/>
  <c r="G30" i="1"/>
  <c r="G31" i="1"/>
  <c r="G33" i="1"/>
  <c r="G34" i="1"/>
  <c r="G36" i="1"/>
  <c r="G37" i="1"/>
  <c r="G39" i="1"/>
  <c r="G40" i="1"/>
  <c r="G41" i="1"/>
  <c r="G42" i="1"/>
  <c r="D43" i="1"/>
  <c r="D45" i="1" s="1"/>
  <c r="G43" i="1"/>
  <c r="G45" i="1" s="1"/>
  <c r="G44" i="1"/>
  <c r="G51" i="1"/>
  <c r="G52" i="1"/>
  <c r="G89" i="1" s="1"/>
  <c r="G91" i="1" s="1"/>
  <c r="G53" i="1"/>
  <c r="G54" i="1"/>
  <c r="G56" i="1"/>
  <c r="G57" i="1"/>
  <c r="G58" i="1"/>
  <c r="G60" i="1"/>
  <c r="G61" i="1"/>
  <c r="G62" i="1"/>
  <c r="G63" i="1"/>
  <c r="G64" i="1"/>
  <c r="G65" i="1"/>
  <c r="G66" i="1"/>
  <c r="G67" i="1"/>
  <c r="G68" i="1"/>
  <c r="G70" i="1"/>
  <c r="G71" i="1"/>
  <c r="G72" i="1"/>
  <c r="G74" i="1"/>
  <c r="G75" i="1"/>
  <c r="G76" i="1"/>
  <c r="G77" i="1"/>
  <c r="G79" i="1"/>
  <c r="G80" i="1"/>
  <c r="G82" i="1"/>
  <c r="G83" i="1"/>
  <c r="G85" i="1"/>
  <c r="G86" i="1"/>
  <c r="G87" i="1"/>
  <c r="G88" i="1"/>
  <c r="D89" i="1"/>
  <c r="D91" i="1"/>
  <c r="H88" i="8" l="1"/>
  <c r="H87" i="8"/>
  <c r="H89" i="8" s="1"/>
  <c r="F88" i="8"/>
  <c r="F89" i="8" s="1"/>
</calcChain>
</file>

<file path=xl/sharedStrings.xml><?xml version="1.0" encoding="utf-8"?>
<sst xmlns="http://schemas.openxmlformats.org/spreadsheetml/2006/main" count="443" uniqueCount="227">
  <si>
    <t>№№ п.п.</t>
  </si>
  <si>
    <t>Фамилия И.О.</t>
  </si>
  <si>
    <t>Должность</t>
  </si>
  <si>
    <t>Должностной оклад руб.</t>
  </si>
  <si>
    <t>Персональная надбавка %</t>
  </si>
  <si>
    <t>Надбавка за выслугу %</t>
  </si>
  <si>
    <t>Фонд зарплаты руб.</t>
  </si>
  <si>
    <t>Административные службы</t>
  </si>
  <si>
    <t>1.</t>
  </si>
  <si>
    <t xml:space="preserve"> Соркин Б.И.</t>
  </si>
  <si>
    <t>И.о начальника Управления Главгосэкспертизы России по Волгоградской области</t>
  </si>
  <si>
    <t xml:space="preserve">2. </t>
  </si>
  <si>
    <t>Лейзерович Н.А.</t>
  </si>
  <si>
    <t>Заместитель начальника Управления</t>
  </si>
  <si>
    <t>3.</t>
  </si>
  <si>
    <t>Красюкова А.А.</t>
  </si>
  <si>
    <t xml:space="preserve">Секретарь-делопроизводитель </t>
  </si>
  <si>
    <t>4.</t>
  </si>
  <si>
    <r>
      <t>Красюкова А.А.</t>
    </r>
    <r>
      <rPr>
        <sz val="8"/>
        <rFont val="Arial"/>
        <family val="2"/>
        <charset val="204"/>
      </rPr>
      <t>(совм.)</t>
    </r>
  </si>
  <si>
    <r>
      <t xml:space="preserve">Инспектор по кадрам </t>
    </r>
    <r>
      <rPr>
        <sz val="8"/>
        <rFont val="Arial"/>
        <family val="2"/>
        <charset val="204"/>
      </rPr>
      <t>(совм. 50%)</t>
    </r>
  </si>
  <si>
    <t>Бухгалтерия</t>
  </si>
  <si>
    <t xml:space="preserve">5. </t>
  </si>
  <si>
    <t>Мещерякова Н.Ю.</t>
  </si>
  <si>
    <t>Главный бухгалтер</t>
  </si>
  <si>
    <t>6.</t>
  </si>
  <si>
    <t>Старший бухгалтер-экономист</t>
  </si>
  <si>
    <t>7.</t>
  </si>
  <si>
    <t>Карасёва Н.Ю.</t>
  </si>
  <si>
    <t>Бухгалтер-кассир</t>
  </si>
  <si>
    <t>Отдел экспертизы специальных разделов проекта</t>
  </si>
  <si>
    <t>8.</t>
  </si>
  <si>
    <t>Сорокина Л.В.</t>
  </si>
  <si>
    <t xml:space="preserve">Начальник отдела </t>
  </si>
  <si>
    <t>9.</t>
  </si>
  <si>
    <t>Горбунов Г.М.</t>
  </si>
  <si>
    <t>Главный специалист (ВК)</t>
  </si>
  <si>
    <t>10.</t>
  </si>
  <si>
    <t>Толстоноженко А.Н.</t>
  </si>
  <si>
    <t>Главный специалист (ПБ)</t>
  </si>
  <si>
    <t>11.</t>
  </si>
  <si>
    <t>Харитонова Т.С.</t>
  </si>
  <si>
    <t>Главный специалист (ОВ, ТГВ)</t>
  </si>
  <si>
    <t>12.</t>
  </si>
  <si>
    <t>Главный специалист (ЭТ)</t>
  </si>
  <si>
    <t>13.</t>
  </si>
  <si>
    <t>Павлюкова И.А.</t>
  </si>
  <si>
    <t>Ведущий специалист (АР)</t>
  </si>
  <si>
    <t>Группа экономических исследований</t>
  </si>
  <si>
    <t>14.</t>
  </si>
  <si>
    <t>Варламова Е.В.</t>
  </si>
  <si>
    <t>Главный специалист (См)</t>
  </si>
  <si>
    <t>15.</t>
  </si>
  <si>
    <t>Сергеева Н.Б.</t>
  </si>
  <si>
    <t>Ведущий специалист (Эк)</t>
  </si>
  <si>
    <t>Отдел экспертизы строительно-конструктивных решений</t>
  </si>
  <si>
    <t>16.</t>
  </si>
  <si>
    <t>Начальник отдела</t>
  </si>
  <si>
    <t>17.</t>
  </si>
  <si>
    <t>Зотов П.И.</t>
  </si>
  <si>
    <t>Главный специалист (СК)</t>
  </si>
  <si>
    <t xml:space="preserve">18. </t>
  </si>
  <si>
    <t>Цивилёва Н.Д.</t>
  </si>
  <si>
    <t>Ведущий специалист (СК)</t>
  </si>
  <si>
    <t>Отел экспертизы по г. Волжскому</t>
  </si>
  <si>
    <t xml:space="preserve">19. </t>
  </si>
  <si>
    <t>Егоршев И.М.</t>
  </si>
  <si>
    <t>20.</t>
  </si>
  <si>
    <t>Погорелов А.Н.</t>
  </si>
  <si>
    <t>21.</t>
  </si>
  <si>
    <t>Шабалкина Л.Н.</t>
  </si>
  <si>
    <t>22.</t>
  </si>
  <si>
    <t xml:space="preserve">Соболева И.И. </t>
  </si>
  <si>
    <t>Ведущий специалист</t>
  </si>
  <si>
    <t>Служба приёма документации, выпуска продукции</t>
  </si>
  <si>
    <t>23.</t>
  </si>
  <si>
    <r>
      <t xml:space="preserve">Цивилёва Н.Д. </t>
    </r>
    <r>
      <rPr>
        <sz val="8"/>
        <rFont val="Arial"/>
        <family val="2"/>
        <charset val="204"/>
      </rPr>
      <t>(совм.)</t>
    </r>
  </si>
  <si>
    <r>
      <t xml:space="preserve">Ведущий специалист </t>
    </r>
    <r>
      <rPr>
        <sz val="8"/>
        <rFont val="Arial"/>
        <family val="2"/>
        <charset val="204"/>
      </rPr>
      <t>(совм. 50%)</t>
    </r>
  </si>
  <si>
    <t>24.</t>
  </si>
  <si>
    <t>Специалист 1 категории</t>
  </si>
  <si>
    <t>Служба информации, архив, ПЭВМ</t>
  </si>
  <si>
    <t>25.</t>
  </si>
  <si>
    <t>Гольдштейн Ю.Е.</t>
  </si>
  <si>
    <t>26.</t>
  </si>
  <si>
    <t>Зюзина С.П.</t>
  </si>
  <si>
    <t>Архивариус-машинистка</t>
  </si>
  <si>
    <t>Вспомогательные службы</t>
  </si>
  <si>
    <t>27.</t>
  </si>
  <si>
    <r>
      <t xml:space="preserve">Карасёва Н.Ю. </t>
    </r>
    <r>
      <rPr>
        <sz val="8"/>
        <rFont val="Arial"/>
        <family val="2"/>
        <charset val="204"/>
      </rPr>
      <t>(совм.)</t>
    </r>
  </si>
  <si>
    <r>
      <t xml:space="preserve">Завхоз </t>
    </r>
    <r>
      <rPr>
        <sz val="8"/>
        <rFont val="Arial"/>
        <family val="2"/>
        <charset val="204"/>
      </rPr>
      <t>(совм. 50%)</t>
    </r>
  </si>
  <si>
    <t>28.</t>
  </si>
  <si>
    <t xml:space="preserve">Дудин А.И. </t>
  </si>
  <si>
    <t>Водитель</t>
  </si>
  <si>
    <t xml:space="preserve">29. </t>
  </si>
  <si>
    <t>30.</t>
  </si>
  <si>
    <t>Емельянова Л.Н.</t>
  </si>
  <si>
    <t>уборщица</t>
  </si>
  <si>
    <t>Итого</t>
  </si>
  <si>
    <t>Нештатный фонд</t>
  </si>
  <si>
    <t>Всего</t>
  </si>
  <si>
    <t>Главный специалист</t>
  </si>
  <si>
    <t>Уборщица</t>
  </si>
  <si>
    <t>Венгер Г.П.</t>
  </si>
  <si>
    <t>Нестеренко Т.Н.</t>
  </si>
  <si>
    <t>Должн. оклад руб.</t>
  </si>
  <si>
    <t>Персон. надб. %</t>
  </si>
  <si>
    <t>Установ. оклад руб.*</t>
  </si>
  <si>
    <t xml:space="preserve">Надб. за выслугу лет %** </t>
  </si>
  <si>
    <t xml:space="preserve">Начальник Управления </t>
  </si>
  <si>
    <t>Начальник сектора</t>
  </si>
  <si>
    <t>*должностной оклад плюс персональная надбавка</t>
  </si>
  <si>
    <t>**от должностного оклада</t>
  </si>
  <si>
    <t>***от установленного оклада по основной занимаемой должности</t>
  </si>
  <si>
    <t>У т в е р ж д а ю</t>
  </si>
  <si>
    <t>В том числе, вакансий - 1</t>
  </si>
  <si>
    <t>Главный специалист (АР, ГП)</t>
  </si>
  <si>
    <t>Главный специалист-программист ПЭВМ</t>
  </si>
  <si>
    <t xml:space="preserve">Итого за вычетом вакансий </t>
  </si>
  <si>
    <t>_______________________ В.И  Никольский</t>
  </si>
  <si>
    <t xml:space="preserve"> Никольский В.И.</t>
  </si>
  <si>
    <t>Голубков С.А.</t>
  </si>
  <si>
    <t>Плащенков Н.В.</t>
  </si>
  <si>
    <t>Дудин А.И.</t>
  </si>
  <si>
    <t>Стеганцев А.И.</t>
  </si>
  <si>
    <t>Соболева И.И.</t>
  </si>
  <si>
    <t>Карасева Н.Ю.</t>
  </si>
  <si>
    <t>Берлибо В.И.</t>
  </si>
  <si>
    <t>Зеляковская С.А.</t>
  </si>
  <si>
    <t>АУП</t>
  </si>
  <si>
    <t>МОП</t>
  </si>
  <si>
    <t>Сектор приёма, оформления и выдачи документации</t>
  </si>
  <si>
    <t xml:space="preserve">Начальник сектора </t>
  </si>
  <si>
    <t>Сектор смет и ПОС</t>
  </si>
  <si>
    <t xml:space="preserve">Главный специалист </t>
  </si>
  <si>
    <t>Отдел объектов жилищно-гражданского и производственного назначения</t>
  </si>
  <si>
    <t>Отдел инженерного обеспечения зданий и сооружений</t>
  </si>
  <si>
    <t>Савостина Н.Я</t>
  </si>
  <si>
    <t xml:space="preserve">Главный специалист (ВК) </t>
  </si>
  <si>
    <t>Фадеева Л.И.</t>
  </si>
  <si>
    <t>5  февраля 2007</t>
  </si>
  <si>
    <t>Ануфриева Н.И.</t>
  </si>
  <si>
    <t>Бухгалтер</t>
  </si>
  <si>
    <t>Зам.начальника отдела</t>
  </si>
  <si>
    <t xml:space="preserve">Корчагина И.Г. </t>
  </si>
  <si>
    <t>Начальник сектора (вакансия)</t>
  </si>
  <si>
    <t>Сектор информации, ПЭВМ, материально-технического снабжения, архив</t>
  </si>
  <si>
    <t>Главный специалист (вакансия)</t>
  </si>
  <si>
    <t>Ведущий специалист (вакансия)</t>
  </si>
  <si>
    <t>Начальник отдела (вакансия)</t>
  </si>
  <si>
    <t>Зам.начальника отдела (вакансия)</t>
  </si>
  <si>
    <t xml:space="preserve">Начальник  Государственного учреждения  </t>
  </si>
  <si>
    <t>"Управление государственной экспертизы проектов</t>
  </si>
  <si>
    <t>Волгоградской области"</t>
  </si>
  <si>
    <t xml:space="preserve">Штатная  численность  работников Государственного учреждения "Управление государственной экспертизы  </t>
  </si>
  <si>
    <t xml:space="preserve">проектов Волгоградской области" с установленным месячным окладом и надбавкой за выслугу лет </t>
  </si>
  <si>
    <t xml:space="preserve"> (с 5 февраля 2007 г.)</t>
  </si>
  <si>
    <t>Ф.И.О.</t>
  </si>
  <si>
    <t>№ пп</t>
  </si>
  <si>
    <t>Жданов 
Виталий 
Сергеевич</t>
  </si>
  <si>
    <t>Соколова 
Елена 
Владимировна</t>
  </si>
  <si>
    <t>Нестерова 
Елена 
Васильевна</t>
  </si>
  <si>
    <t>Павлюкова 
Ирина 
Александровна</t>
  </si>
  <si>
    <t>Шамова 
Ирина 
Ивановна</t>
  </si>
  <si>
    <t>Фартушина 
Татьяна 
Николаевна</t>
  </si>
  <si>
    <t>Аттестован по направлению</t>
  </si>
  <si>
    <t>Ровенко 
Ирина 
Евгеньевна</t>
  </si>
  <si>
    <t>Сухоиванова 
Анна 
Валерьевна</t>
  </si>
  <si>
    <t>Тащилина 
Татьяна 
Николаевна</t>
  </si>
  <si>
    <t>Фишер 
Елена 
Львовна</t>
  </si>
  <si>
    <t>Толстоноженко 
Анатолий 
Николаевич</t>
  </si>
  <si>
    <t>Мамаева 
Людмила 
Анатольевна</t>
  </si>
  <si>
    <t>Шашков 
Сергей 
Сергеевич</t>
  </si>
  <si>
    <t>2.2.3. Системы газоснабжения</t>
  </si>
  <si>
    <t>2.2.1. Водоснабжение, водоотведение и канализация</t>
  </si>
  <si>
    <t>2.3. Электроснабжение, связь, сигнализация, системы автоматизации</t>
  </si>
  <si>
    <t>2.1.3. Конструктивные решения</t>
  </si>
  <si>
    <t>1.2. Инженерно-геологические изыскания</t>
  </si>
  <si>
    <t>4.5. Инженерно-технические мероприятия ГО и ЧС</t>
  </si>
  <si>
    <t>2.1.1. Схемы планировочной организации земельных участков</t>
  </si>
  <si>
    <t>Харитонова
Татьяна
Семеновна</t>
  </si>
  <si>
    <t>Заместитель начальника</t>
  </si>
  <si>
    <t>Землянский
Алексей
Сергеевич</t>
  </si>
  <si>
    <t>3.1. Организация экспертизы проектной документации и (или) результатов инженерных изысканий</t>
  </si>
  <si>
    <t>Фадеева
Лилия
Ивановна</t>
  </si>
  <si>
    <t>2.1.4. Организация строительства</t>
  </si>
  <si>
    <t>Савостин 
Владимир
Владимирович</t>
  </si>
  <si>
    <t>2.5. Пожарная безопасность</t>
  </si>
  <si>
    <t>Тращилова
Анна
Викторовна</t>
  </si>
  <si>
    <t>1.1.Инженерно-геодезические изыскания</t>
  </si>
  <si>
    <t>2.2.2. Теплоснабжение, вентиляция и кондиционирование</t>
  </si>
  <si>
    <t>Период действия аттестата</t>
  </si>
  <si>
    <t>1.4. Инженерно-экологические изыскания</t>
  </si>
  <si>
    <t>02.04.2015-02.04.2020</t>
  </si>
  <si>
    <t>Иванов 
Тихон Владимирович</t>
  </si>
  <si>
    <t>28.01.2016-28.01.2021</t>
  </si>
  <si>
    <t xml:space="preserve">Яркина
Ольга
Владимировна </t>
  </si>
  <si>
    <t>20.04.2016-20.04.2021</t>
  </si>
  <si>
    <t>Калинина
Наталья 
Михайловна</t>
  </si>
  <si>
    <t>2.1.2. Объемно-планировочные и архитектурные решения</t>
  </si>
  <si>
    <t>Отдел экспертизы сметной документации</t>
  </si>
  <si>
    <t>25.05.2016-25.05.2021</t>
  </si>
  <si>
    <t>27.09.2016-27.09.2021</t>
  </si>
  <si>
    <t>Демченко Наталья Аркадьевна</t>
  </si>
  <si>
    <t>27.11.2014-27.11.2019</t>
  </si>
  <si>
    <t>28.12.2016-28.12.2021</t>
  </si>
  <si>
    <t xml:space="preserve">28.12.2016-28.12.2021
</t>
  </si>
  <si>
    <t>15.03.2017-15.03.2022</t>
  </si>
  <si>
    <t>2.2. Теплогазоснабжение, водоснабжение, водоотведение, канализация, вентиляция и кондиционирование</t>
  </si>
  <si>
    <t>24.04.2017-24.04.2022</t>
  </si>
  <si>
    <t>Отдел экспертизыархитектурных, конструктивных, инженерно-технологических решений и линейных объектов капитального строительства</t>
  </si>
  <si>
    <t>Отдел экспертизы специальных разделов проектной документации и результатов инженерных изысканий</t>
  </si>
  <si>
    <t>05.09.2017-05.09.2022</t>
  </si>
  <si>
    <t>30.03.2018-30.03.2023</t>
  </si>
  <si>
    <t xml:space="preserve">13. Системы водоснабжения и водоотведения </t>
  </si>
  <si>
    <t>Суббота
Нина Николаевна</t>
  </si>
  <si>
    <t>Батин 
Владимир Васильевич</t>
  </si>
  <si>
    <t>5. Схемы планировочной организации земельных участков</t>
  </si>
  <si>
    <t>28.Конструктивные решения</t>
  </si>
  <si>
    <t>29.05.2019-29.05.2024</t>
  </si>
  <si>
    <t>30.Санитарно-эпидемиологическая безопасность</t>
  </si>
  <si>
    <t>35.1. Ценообразование и сметное нормирование</t>
  </si>
  <si>
    <t>07.06.2017-07.06.2022</t>
  </si>
  <si>
    <t>22.11.2016-22.11.2021</t>
  </si>
  <si>
    <t>01.08.2019-01.08.2024</t>
  </si>
  <si>
    <t xml:space="preserve">Зам. начальника отдела </t>
  </si>
  <si>
    <t>29. Охрана окружающей среды</t>
  </si>
  <si>
    <t>29.04.2019-29.04.2024</t>
  </si>
  <si>
    <t>Список аттестованных экспертов ГАУ ВО "Облгосэкспертиза" 
по направлениям ( по состоянию на 24.10.2019)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</si>
</sst>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11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right" wrapText="1"/>
    </xf>
    <xf numFmtId="2" fontId="3" fillId="0" borderId="6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left" wrapText="1"/>
    </xf>
    <xf numFmtId="2" fontId="3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left" wrapText="1"/>
    </xf>
    <xf numFmtId="2" fontId="3" fillId="0" borderId="7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left" wrapText="1"/>
    </xf>
    <xf numFmtId="2" fontId="6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left" wrapText="1"/>
    </xf>
    <xf numFmtId="2" fontId="6" fillId="0" borderId="4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right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0" fillId="0" borderId="11" xfId="0" applyBorder="1"/>
    <xf numFmtId="0" fontId="0" fillId="0" borderId="12" xfId="0" applyFill="1" applyBorder="1"/>
    <xf numFmtId="0" fontId="7" fillId="0" borderId="0" xfId="0" applyFont="1"/>
    <xf numFmtId="1" fontId="0" fillId="0" borderId="0" xfId="0" applyNumberFormat="1"/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1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Border="1"/>
    <xf numFmtId="0" fontId="3" fillId="0" borderId="12" xfId="0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Normal="100" workbookViewId="0">
      <selection activeCell="B9108" sqref="B9108"/>
    </sheetView>
  </sheetViews>
  <sheetFormatPr defaultRowHeight="13.2" x14ac:dyDescent="0.25"/>
  <cols>
    <col min="1" max="1" width="3" customWidth="1"/>
    <col min="2" max="2" width="21" customWidth="1"/>
    <col min="3" max="3" width="37.33203125" customWidth="1"/>
    <col min="4" max="4" width="10.6640625" customWidth="1"/>
    <col min="5" max="5" width="11.109375" customWidth="1"/>
    <col min="6" max="6" width="11" customWidth="1"/>
    <col min="7" max="7" width="13" customWidth="1"/>
  </cols>
  <sheetData>
    <row r="1" spans="1:7" ht="13.8" thickBot="1" x14ac:dyDescent="0.3"/>
    <row r="2" spans="1:7" ht="42" thickTop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4.4" thickTop="1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4.25" customHeight="1" thickTop="1" thickBot="1" x14ac:dyDescent="0.3">
      <c r="A4" s="78" t="s">
        <v>7</v>
      </c>
      <c r="B4" s="79"/>
      <c r="C4" s="79"/>
      <c r="D4" s="79"/>
      <c r="E4" s="79"/>
      <c r="F4" s="79"/>
      <c r="G4" s="80"/>
    </row>
    <row r="5" spans="1:7" ht="40.200000000000003" thickBot="1" x14ac:dyDescent="0.3">
      <c r="A5" s="6" t="s">
        <v>8</v>
      </c>
      <c r="B5" s="7" t="s">
        <v>9</v>
      </c>
      <c r="C5" s="7" t="s">
        <v>10</v>
      </c>
      <c r="D5" s="5">
        <v>9300</v>
      </c>
      <c r="E5" s="8">
        <v>50</v>
      </c>
      <c r="F5" s="8">
        <v>30</v>
      </c>
      <c r="G5" s="5">
        <f>D5+D5*E5%+D5*F5%</f>
        <v>16740</v>
      </c>
    </row>
    <row r="6" spans="1:7" ht="13.8" thickBot="1" x14ac:dyDescent="0.3">
      <c r="A6" s="6" t="s">
        <v>11</v>
      </c>
      <c r="B6" s="7" t="s">
        <v>12</v>
      </c>
      <c r="C6" s="7" t="s">
        <v>13</v>
      </c>
      <c r="D6" s="5">
        <v>7900</v>
      </c>
      <c r="E6" s="8">
        <v>50</v>
      </c>
      <c r="F6" s="8">
        <v>30</v>
      </c>
      <c r="G6" s="5">
        <f>D6+D6*E6%+D6*F6%</f>
        <v>14220</v>
      </c>
    </row>
    <row r="7" spans="1:7" ht="13.8" thickBot="1" x14ac:dyDescent="0.3">
      <c r="A7" s="6" t="s">
        <v>14</v>
      </c>
      <c r="B7" s="7" t="s">
        <v>15</v>
      </c>
      <c r="C7" s="7" t="s">
        <v>16</v>
      </c>
      <c r="D7" s="5">
        <v>3150</v>
      </c>
      <c r="E7" s="8">
        <v>30</v>
      </c>
      <c r="F7" s="8">
        <v>15</v>
      </c>
      <c r="G7" s="5">
        <f>D7+D7*E7%+D7*F7%</f>
        <v>4567.5</v>
      </c>
    </row>
    <row r="8" spans="1:7" ht="13.8" thickBot="1" x14ac:dyDescent="0.3">
      <c r="A8" s="6" t="s">
        <v>17</v>
      </c>
      <c r="B8" s="7" t="s">
        <v>18</v>
      </c>
      <c r="C8" s="7" t="s">
        <v>19</v>
      </c>
      <c r="D8" s="5">
        <v>1575</v>
      </c>
      <c r="E8" s="8">
        <v>30</v>
      </c>
      <c r="F8" s="8"/>
      <c r="G8" s="5">
        <f>D8+D8*E8%+D8*F8%</f>
        <v>2047.5</v>
      </c>
    </row>
    <row r="9" spans="1:7" ht="13.5" customHeight="1" thickBot="1" x14ac:dyDescent="0.3">
      <c r="A9" s="87" t="s">
        <v>20</v>
      </c>
      <c r="B9" s="88"/>
      <c r="C9" s="89"/>
      <c r="D9" s="5"/>
      <c r="E9" s="8"/>
      <c r="F9" s="8"/>
      <c r="G9" s="5"/>
    </row>
    <row r="10" spans="1:7" ht="13.8" thickBot="1" x14ac:dyDescent="0.3">
      <c r="A10" s="6" t="s">
        <v>21</v>
      </c>
      <c r="B10" s="7" t="s">
        <v>22</v>
      </c>
      <c r="C10" s="7" t="s">
        <v>23</v>
      </c>
      <c r="D10" s="5">
        <v>8100</v>
      </c>
      <c r="E10" s="8">
        <v>40</v>
      </c>
      <c r="F10" s="8">
        <v>30</v>
      </c>
      <c r="G10" s="5">
        <f>D10+D10*E10%+D10*F10%</f>
        <v>13770</v>
      </c>
    </row>
    <row r="11" spans="1:7" ht="13.8" thickBot="1" x14ac:dyDescent="0.3">
      <c r="A11" s="6" t="s">
        <v>24</v>
      </c>
      <c r="B11" s="7"/>
      <c r="C11" s="7" t="s">
        <v>25</v>
      </c>
      <c r="D11" s="5">
        <v>5200</v>
      </c>
      <c r="E11" s="8"/>
      <c r="F11" s="8"/>
      <c r="G11" s="5">
        <f>D11+D11*E11%+D11*F11%</f>
        <v>5200</v>
      </c>
    </row>
    <row r="12" spans="1:7" ht="13.8" thickBot="1" x14ac:dyDescent="0.3">
      <c r="A12" s="6" t="s">
        <v>26</v>
      </c>
      <c r="B12" s="7" t="s">
        <v>27</v>
      </c>
      <c r="C12" s="7" t="s">
        <v>28</v>
      </c>
      <c r="D12" s="5">
        <v>3150</v>
      </c>
      <c r="E12" s="8">
        <v>30</v>
      </c>
      <c r="F12" s="8">
        <v>15</v>
      </c>
      <c r="G12" s="5">
        <v>4567</v>
      </c>
    </row>
    <row r="13" spans="1:7" ht="13.5" customHeight="1" thickBot="1" x14ac:dyDescent="0.3">
      <c r="A13" s="90" t="s">
        <v>29</v>
      </c>
      <c r="B13" s="91"/>
      <c r="C13" s="91"/>
      <c r="D13" s="91"/>
      <c r="E13" s="91"/>
      <c r="F13" s="91"/>
      <c r="G13" s="92"/>
    </row>
    <row r="14" spans="1:7" ht="13.8" thickBot="1" x14ac:dyDescent="0.3">
      <c r="A14" s="6" t="s">
        <v>30</v>
      </c>
      <c r="B14" s="7" t="s">
        <v>31</v>
      </c>
      <c r="C14" s="7" t="s">
        <v>32</v>
      </c>
      <c r="D14" s="5">
        <v>7500</v>
      </c>
      <c r="E14" s="8">
        <v>40</v>
      </c>
      <c r="F14" s="8">
        <v>30</v>
      </c>
      <c r="G14" s="5">
        <f t="shared" ref="G14:G42" si="0">D14+D14*E14%+D14*F14%</f>
        <v>12750</v>
      </c>
    </row>
    <row r="15" spans="1:7" ht="13.8" thickBot="1" x14ac:dyDescent="0.3">
      <c r="A15" s="6" t="s">
        <v>33</v>
      </c>
      <c r="B15" s="7" t="s">
        <v>34</v>
      </c>
      <c r="C15" s="7" t="s">
        <v>35</v>
      </c>
      <c r="D15" s="5">
        <v>6900</v>
      </c>
      <c r="E15" s="8">
        <v>20</v>
      </c>
      <c r="F15" s="8">
        <v>30</v>
      </c>
      <c r="G15" s="5">
        <f t="shared" si="0"/>
        <v>10350</v>
      </c>
    </row>
    <row r="16" spans="1:7" ht="27" thickBot="1" x14ac:dyDescent="0.3">
      <c r="A16" s="6" t="s">
        <v>36</v>
      </c>
      <c r="B16" s="7" t="s">
        <v>37</v>
      </c>
      <c r="C16" s="7" t="s">
        <v>38</v>
      </c>
      <c r="D16" s="5">
        <v>7000</v>
      </c>
      <c r="E16" s="8">
        <v>30</v>
      </c>
      <c r="F16" s="8">
        <v>30</v>
      </c>
      <c r="G16" s="5">
        <f t="shared" si="0"/>
        <v>11200</v>
      </c>
    </row>
    <row r="17" spans="1:7" ht="27" thickBot="1" x14ac:dyDescent="0.3">
      <c r="A17" s="6" t="s">
        <v>39</v>
      </c>
      <c r="B17" s="7" t="s">
        <v>40</v>
      </c>
      <c r="C17" s="7" t="s">
        <v>41</v>
      </c>
      <c r="D17" s="5">
        <v>7000</v>
      </c>
      <c r="E17" s="8">
        <v>30</v>
      </c>
      <c r="F17" s="8">
        <v>20</v>
      </c>
      <c r="G17" s="5">
        <f t="shared" si="0"/>
        <v>10500</v>
      </c>
    </row>
    <row r="18" spans="1:7" ht="27" thickBot="1" x14ac:dyDescent="0.3">
      <c r="A18" s="6" t="s">
        <v>42</v>
      </c>
      <c r="B18" s="7"/>
      <c r="C18" s="7" t="s">
        <v>43</v>
      </c>
      <c r="D18" s="5">
        <v>7000</v>
      </c>
      <c r="E18" s="8"/>
      <c r="F18" s="8"/>
      <c r="G18" s="5">
        <f t="shared" si="0"/>
        <v>7000</v>
      </c>
    </row>
    <row r="19" spans="1:7" ht="27" thickBot="1" x14ac:dyDescent="0.3">
      <c r="A19" s="6" t="s">
        <v>44</v>
      </c>
      <c r="B19" s="7" t="s">
        <v>45</v>
      </c>
      <c r="C19" s="7" t="s">
        <v>46</v>
      </c>
      <c r="D19" s="5">
        <v>5250</v>
      </c>
      <c r="E19" s="8">
        <v>30</v>
      </c>
      <c r="F19" s="8">
        <v>20</v>
      </c>
      <c r="G19" s="5">
        <f t="shared" si="0"/>
        <v>7875</v>
      </c>
    </row>
    <row r="20" spans="1:7" ht="25.5" customHeight="1" thickBot="1" x14ac:dyDescent="0.3">
      <c r="A20" s="87" t="s">
        <v>47</v>
      </c>
      <c r="B20" s="88"/>
      <c r="C20" s="89"/>
      <c r="D20" s="5"/>
      <c r="E20" s="8"/>
      <c r="F20" s="8"/>
      <c r="G20" s="5"/>
    </row>
    <row r="21" spans="1:7" ht="27" thickBot="1" x14ac:dyDescent="0.3">
      <c r="A21" s="6" t="s">
        <v>48</v>
      </c>
      <c r="B21" s="7" t="s">
        <v>49</v>
      </c>
      <c r="C21" s="7" t="s">
        <v>50</v>
      </c>
      <c r="D21" s="5">
        <v>7000</v>
      </c>
      <c r="E21" s="8">
        <v>30</v>
      </c>
      <c r="F21" s="8">
        <v>30</v>
      </c>
      <c r="G21" s="5">
        <f t="shared" si="0"/>
        <v>11200</v>
      </c>
    </row>
    <row r="22" spans="1:7" ht="27" thickBot="1" x14ac:dyDescent="0.3">
      <c r="A22" s="6" t="s">
        <v>51</v>
      </c>
      <c r="B22" s="7" t="s">
        <v>52</v>
      </c>
      <c r="C22" s="7" t="s">
        <v>53</v>
      </c>
      <c r="D22" s="5">
        <v>5250</v>
      </c>
      <c r="E22" s="8">
        <v>30</v>
      </c>
      <c r="F22" s="8">
        <v>15</v>
      </c>
      <c r="G22" s="5">
        <f t="shared" si="0"/>
        <v>7612.5</v>
      </c>
    </row>
    <row r="23" spans="1:7" ht="13.5" customHeight="1" thickBot="1" x14ac:dyDescent="0.3">
      <c r="A23" s="90" t="s">
        <v>54</v>
      </c>
      <c r="B23" s="91"/>
      <c r="C23" s="91"/>
      <c r="D23" s="91"/>
      <c r="E23" s="91"/>
      <c r="F23" s="91"/>
      <c r="G23" s="92"/>
    </row>
    <row r="24" spans="1:7" ht="27" thickBot="1" x14ac:dyDescent="0.3">
      <c r="A24" s="6" t="s">
        <v>55</v>
      </c>
      <c r="B24" s="7"/>
      <c r="C24" s="7" t="s">
        <v>56</v>
      </c>
      <c r="D24" s="5">
        <v>7500</v>
      </c>
      <c r="E24" s="8"/>
      <c r="F24" s="8"/>
      <c r="G24" s="5">
        <f t="shared" si="0"/>
        <v>7500</v>
      </c>
    </row>
    <row r="25" spans="1:7" ht="27" thickBot="1" x14ac:dyDescent="0.3">
      <c r="A25" s="6" t="s">
        <v>57</v>
      </c>
      <c r="B25" s="7" t="s">
        <v>58</v>
      </c>
      <c r="C25" s="7" t="s">
        <v>59</v>
      </c>
      <c r="D25" s="5">
        <v>7000</v>
      </c>
      <c r="E25" s="8">
        <v>30</v>
      </c>
      <c r="F25" s="8">
        <v>30</v>
      </c>
      <c r="G25" s="5">
        <f t="shared" si="0"/>
        <v>11200</v>
      </c>
    </row>
    <row r="26" spans="1:7" ht="27" thickBot="1" x14ac:dyDescent="0.3">
      <c r="A26" s="6" t="s">
        <v>60</v>
      </c>
      <c r="B26" s="7" t="s">
        <v>61</v>
      </c>
      <c r="C26" s="7" t="s">
        <v>62</v>
      </c>
      <c r="D26" s="5">
        <v>5100</v>
      </c>
      <c r="E26" s="8">
        <v>30</v>
      </c>
      <c r="F26" s="8">
        <v>30</v>
      </c>
      <c r="G26" s="5">
        <f t="shared" si="0"/>
        <v>8160</v>
      </c>
    </row>
    <row r="27" spans="1:7" ht="13.5" customHeight="1" thickBot="1" x14ac:dyDescent="0.3">
      <c r="A27" s="90" t="s">
        <v>63</v>
      </c>
      <c r="B27" s="91"/>
      <c r="C27" s="91"/>
      <c r="D27" s="91"/>
      <c r="E27" s="91"/>
      <c r="F27" s="91"/>
      <c r="G27" s="92"/>
    </row>
    <row r="28" spans="1:7" ht="27" thickBot="1" x14ac:dyDescent="0.3">
      <c r="A28" s="6" t="s">
        <v>64</v>
      </c>
      <c r="B28" s="7" t="s">
        <v>65</v>
      </c>
      <c r="C28" s="7" t="s">
        <v>56</v>
      </c>
      <c r="D28" s="5">
        <v>7500</v>
      </c>
      <c r="E28" s="8">
        <v>50</v>
      </c>
      <c r="F28" s="8">
        <v>30</v>
      </c>
      <c r="G28" s="5">
        <f t="shared" si="0"/>
        <v>13500</v>
      </c>
    </row>
    <row r="29" spans="1:7" ht="27" thickBot="1" x14ac:dyDescent="0.3">
      <c r="A29" s="6" t="s">
        <v>66</v>
      </c>
      <c r="B29" s="7" t="s">
        <v>67</v>
      </c>
      <c r="C29" s="7" t="s">
        <v>59</v>
      </c>
      <c r="D29" s="5">
        <v>7000</v>
      </c>
      <c r="E29" s="8">
        <v>30</v>
      </c>
      <c r="F29" s="8">
        <v>30</v>
      </c>
      <c r="G29" s="5">
        <f t="shared" si="0"/>
        <v>11200</v>
      </c>
    </row>
    <row r="30" spans="1:7" ht="27" thickBot="1" x14ac:dyDescent="0.3">
      <c r="A30" s="6" t="s">
        <v>68</v>
      </c>
      <c r="B30" s="7" t="s">
        <v>69</v>
      </c>
      <c r="C30" s="7" t="s">
        <v>41</v>
      </c>
      <c r="D30" s="5">
        <v>7000</v>
      </c>
      <c r="E30" s="8">
        <v>30</v>
      </c>
      <c r="F30" s="8">
        <v>30</v>
      </c>
      <c r="G30" s="5">
        <f t="shared" si="0"/>
        <v>11200</v>
      </c>
    </row>
    <row r="31" spans="1:7" ht="27" thickBot="1" x14ac:dyDescent="0.3">
      <c r="A31" s="6" t="s">
        <v>70</v>
      </c>
      <c r="B31" s="7" t="s">
        <v>71</v>
      </c>
      <c r="C31" s="7" t="s">
        <v>72</v>
      </c>
      <c r="D31" s="5">
        <v>5000</v>
      </c>
      <c r="E31" s="8">
        <v>25</v>
      </c>
      <c r="F31" s="8">
        <v>30</v>
      </c>
      <c r="G31" s="5">
        <f t="shared" si="0"/>
        <v>7750</v>
      </c>
    </row>
    <row r="32" spans="1:7" ht="13.5" customHeight="1" thickBot="1" x14ac:dyDescent="0.3">
      <c r="A32" s="90" t="s">
        <v>73</v>
      </c>
      <c r="B32" s="91"/>
      <c r="C32" s="91"/>
      <c r="D32" s="91"/>
      <c r="E32" s="91"/>
      <c r="F32" s="91"/>
      <c r="G32" s="92"/>
    </row>
    <row r="33" spans="1:7" ht="27" thickBot="1" x14ac:dyDescent="0.3">
      <c r="A33" s="6" t="s">
        <v>74</v>
      </c>
      <c r="B33" s="7" t="s">
        <v>75</v>
      </c>
      <c r="C33" s="7" t="s">
        <v>76</v>
      </c>
      <c r="D33" s="5">
        <v>2250</v>
      </c>
      <c r="E33" s="8">
        <v>30</v>
      </c>
      <c r="F33" s="8"/>
      <c r="G33" s="5">
        <f t="shared" si="0"/>
        <v>2925</v>
      </c>
    </row>
    <row r="34" spans="1:7" ht="27" thickBot="1" x14ac:dyDescent="0.3">
      <c r="A34" s="6" t="s">
        <v>77</v>
      </c>
      <c r="B34" s="7"/>
      <c r="C34" s="7" t="s">
        <v>78</v>
      </c>
      <c r="D34" s="5">
        <v>3150</v>
      </c>
      <c r="E34" s="8"/>
      <c r="F34" s="8"/>
      <c r="G34" s="5">
        <f t="shared" si="0"/>
        <v>3150</v>
      </c>
    </row>
    <row r="35" spans="1:7" ht="13.5" customHeight="1" thickBot="1" x14ac:dyDescent="0.3">
      <c r="A35" s="90" t="s">
        <v>79</v>
      </c>
      <c r="B35" s="91"/>
      <c r="C35" s="91"/>
      <c r="D35" s="91"/>
      <c r="E35" s="91"/>
      <c r="F35" s="91"/>
      <c r="G35" s="92"/>
    </row>
    <row r="36" spans="1:7" ht="27" thickBot="1" x14ac:dyDescent="0.3">
      <c r="A36" s="6" t="s">
        <v>80</v>
      </c>
      <c r="B36" s="7" t="s">
        <v>81</v>
      </c>
      <c r="C36" s="7" t="s">
        <v>72</v>
      </c>
      <c r="D36" s="5">
        <v>5250</v>
      </c>
      <c r="E36" s="8">
        <v>30</v>
      </c>
      <c r="F36" s="8">
        <v>30</v>
      </c>
      <c r="G36" s="5">
        <f t="shared" si="0"/>
        <v>8400</v>
      </c>
    </row>
    <row r="37" spans="1:7" ht="27" thickBot="1" x14ac:dyDescent="0.3">
      <c r="A37" s="6" t="s">
        <v>82</v>
      </c>
      <c r="B37" s="7" t="s">
        <v>83</v>
      </c>
      <c r="C37" s="7" t="s">
        <v>84</v>
      </c>
      <c r="D37" s="5">
        <v>3150</v>
      </c>
      <c r="E37" s="8">
        <v>30</v>
      </c>
      <c r="F37" s="8">
        <v>30</v>
      </c>
      <c r="G37" s="5">
        <f t="shared" si="0"/>
        <v>5040</v>
      </c>
    </row>
    <row r="38" spans="1:7" ht="13.5" customHeight="1" thickBot="1" x14ac:dyDescent="0.3">
      <c r="A38" s="90" t="s">
        <v>85</v>
      </c>
      <c r="B38" s="91"/>
      <c r="C38" s="91"/>
      <c r="D38" s="91"/>
      <c r="E38" s="91"/>
      <c r="F38" s="91"/>
      <c r="G38" s="92"/>
    </row>
    <row r="39" spans="1:7" ht="27" thickBot="1" x14ac:dyDescent="0.3">
      <c r="A39" s="6" t="s">
        <v>86</v>
      </c>
      <c r="B39" s="9" t="s">
        <v>87</v>
      </c>
      <c r="C39" s="7" t="s">
        <v>88</v>
      </c>
      <c r="D39" s="5">
        <v>1125</v>
      </c>
      <c r="E39" s="8">
        <v>30</v>
      </c>
      <c r="F39" s="8"/>
      <c r="G39" s="5">
        <f t="shared" si="0"/>
        <v>1462.5</v>
      </c>
    </row>
    <row r="40" spans="1:7" ht="27" thickBot="1" x14ac:dyDescent="0.3">
      <c r="A40" s="6" t="s">
        <v>89</v>
      </c>
      <c r="B40" s="7" t="s">
        <v>90</v>
      </c>
      <c r="C40" s="7" t="s">
        <v>91</v>
      </c>
      <c r="D40" s="5">
        <v>3600</v>
      </c>
      <c r="E40" s="8">
        <v>40</v>
      </c>
      <c r="F40" s="8">
        <v>30</v>
      </c>
      <c r="G40" s="5">
        <f t="shared" si="0"/>
        <v>6120</v>
      </c>
    </row>
    <row r="41" spans="1:7" ht="27" thickBot="1" x14ac:dyDescent="0.3">
      <c r="A41" s="10" t="s">
        <v>92</v>
      </c>
      <c r="B41" s="11"/>
      <c r="C41" s="11" t="s">
        <v>91</v>
      </c>
      <c r="D41" s="12">
        <v>3600</v>
      </c>
      <c r="E41" s="13"/>
      <c r="F41" s="13"/>
      <c r="G41" s="5">
        <f t="shared" si="0"/>
        <v>3600</v>
      </c>
    </row>
    <row r="42" spans="1:7" ht="27" thickBot="1" x14ac:dyDescent="0.3">
      <c r="A42" s="14" t="s">
        <v>93</v>
      </c>
      <c r="B42" s="15" t="s">
        <v>94</v>
      </c>
      <c r="C42" s="15" t="s">
        <v>95</v>
      </c>
      <c r="D42" s="16">
        <v>1500</v>
      </c>
      <c r="E42" s="17">
        <v>30</v>
      </c>
      <c r="F42" s="17">
        <v>30</v>
      </c>
      <c r="G42" s="5">
        <f t="shared" si="0"/>
        <v>2400</v>
      </c>
    </row>
    <row r="43" spans="1:7" ht="14.4" thickTop="1" thickBot="1" x14ac:dyDescent="0.3">
      <c r="A43" s="6"/>
      <c r="B43" s="18" t="s">
        <v>96</v>
      </c>
      <c r="C43" s="18"/>
      <c r="D43" s="19">
        <f>D5+D6+D7+D8+D10+D11+D12+D14+D15+D16+D17+D18+D19+D21+D22+D24+D25+D26+D28+D29+D30+D31+D33+D34+D36+D37+D39+D40+D41+D42</f>
        <v>161000</v>
      </c>
      <c r="E43" s="20"/>
      <c r="F43" s="20"/>
      <c r="G43" s="19">
        <f>G5+G6+G7+G8+G10+G11+G12+G14+G15+G16+G17+G18+G19+G21+G22+G24+G25+G26+G28+G29+G30+G31+G33+G34+G36+G37+G39+G40+G41+G42</f>
        <v>243207</v>
      </c>
    </row>
    <row r="44" spans="1:7" ht="13.8" thickBot="1" x14ac:dyDescent="0.3">
      <c r="A44" s="6"/>
      <c r="B44" s="7" t="s">
        <v>97</v>
      </c>
      <c r="C44" s="7"/>
      <c r="D44" s="5">
        <v>40000</v>
      </c>
      <c r="E44" s="8"/>
      <c r="F44" s="8"/>
      <c r="G44" s="5">
        <f>D44</f>
        <v>40000</v>
      </c>
    </row>
    <row r="45" spans="1:7" ht="13.8" thickBot="1" x14ac:dyDescent="0.3">
      <c r="A45" s="21"/>
      <c r="B45" s="22" t="s">
        <v>98</v>
      </c>
      <c r="C45" s="22"/>
      <c r="D45" s="23">
        <f>D44+D43</f>
        <v>201000</v>
      </c>
      <c r="E45" s="24"/>
      <c r="F45" s="24"/>
      <c r="G45" s="23">
        <f>G44+G43</f>
        <v>283207</v>
      </c>
    </row>
    <row r="46" spans="1:7" ht="13.8" thickTop="1" x14ac:dyDescent="0.25">
      <c r="A46" s="25"/>
      <c r="B46" s="25"/>
      <c r="C46" s="25"/>
      <c r="D46" s="25"/>
      <c r="E46" s="25"/>
      <c r="F46" s="25"/>
      <c r="G46" s="25"/>
    </row>
    <row r="47" spans="1:7" ht="13.8" thickBot="1" x14ac:dyDescent="0.3">
      <c r="A47" s="25"/>
      <c r="B47" s="25"/>
      <c r="C47" s="25"/>
      <c r="D47" s="25"/>
      <c r="E47" s="25"/>
      <c r="F47" s="25"/>
      <c r="G47" s="25"/>
    </row>
    <row r="48" spans="1:7" ht="42" thickTop="1" thickBot="1" x14ac:dyDescent="0.3">
      <c r="A48" s="1" t="s">
        <v>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</row>
    <row r="49" spans="1:7" ht="14.4" thickTop="1" thickBot="1" x14ac:dyDescent="0.3">
      <c r="A49" s="3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</row>
    <row r="50" spans="1:7" ht="14.4" thickTop="1" thickBot="1" x14ac:dyDescent="0.3">
      <c r="A50" s="78" t="s">
        <v>7</v>
      </c>
      <c r="B50" s="79"/>
      <c r="C50" s="79"/>
      <c r="D50" s="79"/>
      <c r="E50" s="79"/>
      <c r="F50" s="79"/>
      <c r="G50" s="80"/>
    </row>
    <row r="51" spans="1:7" ht="40.200000000000003" thickBot="1" x14ac:dyDescent="0.3">
      <c r="A51" s="26" t="s">
        <v>8</v>
      </c>
      <c r="B51" s="27" t="s">
        <v>9</v>
      </c>
      <c r="C51" s="27" t="s">
        <v>10</v>
      </c>
      <c r="D51" s="28">
        <v>9300</v>
      </c>
      <c r="E51" s="29">
        <v>50</v>
      </c>
      <c r="F51" s="29">
        <v>15</v>
      </c>
      <c r="G51" s="5">
        <f t="shared" ref="G51:G88" si="1">D51+D51*E51%+D51*F51%</f>
        <v>15345</v>
      </c>
    </row>
    <row r="52" spans="1:7" ht="13.8" thickBot="1" x14ac:dyDescent="0.3">
      <c r="A52" s="26" t="s">
        <v>11</v>
      </c>
      <c r="B52" s="27" t="s">
        <v>12</v>
      </c>
      <c r="C52" s="27" t="s">
        <v>13</v>
      </c>
      <c r="D52" s="28">
        <v>7900</v>
      </c>
      <c r="E52" s="29">
        <v>50</v>
      </c>
      <c r="F52" s="29">
        <v>30</v>
      </c>
      <c r="G52" s="5">
        <f t="shared" si="1"/>
        <v>14220</v>
      </c>
    </row>
    <row r="53" spans="1:7" ht="13.8" thickBot="1" x14ac:dyDescent="0.3">
      <c r="A53" s="26" t="s">
        <v>14</v>
      </c>
      <c r="B53" s="27" t="s">
        <v>15</v>
      </c>
      <c r="C53" s="27" t="s">
        <v>16</v>
      </c>
      <c r="D53" s="28">
        <v>3400</v>
      </c>
      <c r="E53" s="29">
        <v>30</v>
      </c>
      <c r="F53" s="29"/>
      <c r="G53" s="5">
        <f t="shared" si="1"/>
        <v>4420</v>
      </c>
    </row>
    <row r="54" spans="1:7" ht="13.8" thickBot="1" x14ac:dyDescent="0.3">
      <c r="A54" s="26" t="s">
        <v>17</v>
      </c>
      <c r="B54" s="27" t="s">
        <v>18</v>
      </c>
      <c r="C54" s="27" t="s">
        <v>19</v>
      </c>
      <c r="D54" s="28">
        <v>1575</v>
      </c>
      <c r="E54" s="29">
        <v>30</v>
      </c>
      <c r="F54" s="29"/>
      <c r="G54" s="5">
        <f t="shared" si="1"/>
        <v>2047.5</v>
      </c>
    </row>
    <row r="55" spans="1:7" ht="13.8" thickBot="1" x14ac:dyDescent="0.3">
      <c r="A55" s="81" t="s">
        <v>20</v>
      </c>
      <c r="B55" s="82"/>
      <c r="C55" s="83"/>
      <c r="D55" s="28"/>
      <c r="E55" s="29"/>
      <c r="F55" s="29"/>
      <c r="G55" s="28"/>
    </row>
    <row r="56" spans="1:7" ht="13.8" thickBot="1" x14ac:dyDescent="0.3">
      <c r="A56" s="26" t="s">
        <v>21</v>
      </c>
      <c r="B56" s="27" t="s">
        <v>22</v>
      </c>
      <c r="C56" s="27" t="s">
        <v>23</v>
      </c>
      <c r="D56" s="28">
        <v>8100</v>
      </c>
      <c r="E56" s="29">
        <v>50</v>
      </c>
      <c r="F56" s="29">
        <v>15</v>
      </c>
      <c r="G56" s="5">
        <f t="shared" si="1"/>
        <v>13365</v>
      </c>
    </row>
    <row r="57" spans="1:7" ht="13.8" thickBot="1" x14ac:dyDescent="0.3">
      <c r="A57" s="26" t="s">
        <v>24</v>
      </c>
      <c r="B57" s="27"/>
      <c r="C57" s="27" t="s">
        <v>25</v>
      </c>
      <c r="D57" s="28">
        <v>5200</v>
      </c>
      <c r="E57" s="29"/>
      <c r="F57" s="29"/>
      <c r="G57" s="5">
        <f t="shared" si="1"/>
        <v>5200</v>
      </c>
    </row>
    <row r="58" spans="1:7" ht="13.8" thickBot="1" x14ac:dyDescent="0.3">
      <c r="A58" s="26" t="s">
        <v>26</v>
      </c>
      <c r="B58" s="27" t="s">
        <v>27</v>
      </c>
      <c r="C58" s="27" t="s">
        <v>28</v>
      </c>
      <c r="D58" s="28">
        <v>3150</v>
      </c>
      <c r="E58" s="29">
        <v>30</v>
      </c>
      <c r="F58" s="29">
        <v>10</v>
      </c>
      <c r="G58" s="5">
        <f t="shared" si="1"/>
        <v>4410</v>
      </c>
    </row>
    <row r="59" spans="1:7" ht="13.8" thickBot="1" x14ac:dyDescent="0.3">
      <c r="A59" s="84" t="s">
        <v>29</v>
      </c>
      <c r="B59" s="85"/>
      <c r="C59" s="85"/>
      <c r="D59" s="85"/>
      <c r="E59" s="85"/>
      <c r="F59" s="85"/>
      <c r="G59" s="86"/>
    </row>
    <row r="60" spans="1:7" ht="13.8" thickBot="1" x14ac:dyDescent="0.3">
      <c r="A60" s="26" t="s">
        <v>30</v>
      </c>
      <c r="B60" s="27" t="s">
        <v>31</v>
      </c>
      <c r="C60" s="27" t="s">
        <v>32</v>
      </c>
      <c r="D60" s="28">
        <v>7500</v>
      </c>
      <c r="E60" s="29">
        <v>40</v>
      </c>
      <c r="F60" s="29">
        <v>30</v>
      </c>
      <c r="G60" s="5">
        <f t="shared" si="1"/>
        <v>12750</v>
      </c>
    </row>
    <row r="61" spans="1:7" ht="13.8" thickBot="1" x14ac:dyDescent="0.3">
      <c r="A61" s="26" t="s">
        <v>33</v>
      </c>
      <c r="B61" s="27" t="s">
        <v>34</v>
      </c>
      <c r="C61" s="27" t="s">
        <v>35</v>
      </c>
      <c r="D61" s="28">
        <v>6900</v>
      </c>
      <c r="E61" s="29">
        <v>25</v>
      </c>
      <c r="F61" s="29">
        <v>15</v>
      </c>
      <c r="G61" s="5">
        <f t="shared" si="1"/>
        <v>9660</v>
      </c>
    </row>
    <row r="62" spans="1:7" ht="27" thickBot="1" x14ac:dyDescent="0.3">
      <c r="A62" s="26" t="s">
        <v>36</v>
      </c>
      <c r="B62" s="27" t="s">
        <v>37</v>
      </c>
      <c r="C62" s="27" t="s">
        <v>38</v>
      </c>
      <c r="D62" s="28">
        <v>7100</v>
      </c>
      <c r="E62" s="29">
        <v>40</v>
      </c>
      <c r="F62" s="29">
        <v>15</v>
      </c>
      <c r="G62" s="5">
        <f t="shared" si="1"/>
        <v>11005</v>
      </c>
    </row>
    <row r="63" spans="1:7" ht="27" thickBot="1" x14ac:dyDescent="0.3">
      <c r="A63" s="26" t="s">
        <v>39</v>
      </c>
      <c r="B63" s="27" t="s">
        <v>40</v>
      </c>
      <c r="C63" s="27" t="s">
        <v>41</v>
      </c>
      <c r="D63" s="28">
        <v>7100</v>
      </c>
      <c r="E63" s="29">
        <v>30</v>
      </c>
      <c r="F63" s="29">
        <v>15</v>
      </c>
      <c r="G63" s="5">
        <f t="shared" si="1"/>
        <v>10295</v>
      </c>
    </row>
    <row r="64" spans="1:7" ht="27" thickBot="1" x14ac:dyDescent="0.3">
      <c r="A64" s="26" t="s">
        <v>42</v>
      </c>
      <c r="B64" s="27"/>
      <c r="C64" s="27" t="s">
        <v>43</v>
      </c>
      <c r="D64" s="28">
        <v>7000</v>
      </c>
      <c r="E64" s="29"/>
      <c r="F64" s="29"/>
      <c r="G64" s="5">
        <f t="shared" si="1"/>
        <v>7000</v>
      </c>
    </row>
    <row r="65" spans="1:7" ht="27" thickBot="1" x14ac:dyDescent="0.3">
      <c r="A65" s="26" t="s">
        <v>44</v>
      </c>
      <c r="B65" s="27" t="s">
        <v>45</v>
      </c>
      <c r="C65" s="27" t="s">
        <v>46</v>
      </c>
      <c r="D65" s="28">
        <v>5500</v>
      </c>
      <c r="E65" s="29">
        <v>30</v>
      </c>
      <c r="F65" s="29">
        <v>15</v>
      </c>
      <c r="G65" s="5">
        <f t="shared" si="1"/>
        <v>7975</v>
      </c>
    </row>
    <row r="66" spans="1:7" ht="13.8" thickBot="1" x14ac:dyDescent="0.3">
      <c r="A66" s="81" t="s">
        <v>47</v>
      </c>
      <c r="B66" s="82"/>
      <c r="C66" s="83"/>
      <c r="D66" s="28"/>
      <c r="E66" s="29"/>
      <c r="F66" s="29"/>
      <c r="G66" s="5">
        <f t="shared" si="1"/>
        <v>0</v>
      </c>
    </row>
    <row r="67" spans="1:7" ht="27" thickBot="1" x14ac:dyDescent="0.3">
      <c r="A67" s="26" t="s">
        <v>48</v>
      </c>
      <c r="B67" s="27" t="s">
        <v>49</v>
      </c>
      <c r="C67" s="27" t="s">
        <v>50</v>
      </c>
      <c r="D67" s="28">
        <v>7100</v>
      </c>
      <c r="E67" s="29">
        <v>30</v>
      </c>
      <c r="F67" s="29">
        <v>20</v>
      </c>
      <c r="G67" s="5">
        <f t="shared" si="1"/>
        <v>10650</v>
      </c>
    </row>
    <row r="68" spans="1:7" ht="27" thickBot="1" x14ac:dyDescent="0.3">
      <c r="A68" s="26" t="s">
        <v>51</v>
      </c>
      <c r="B68" s="27" t="s">
        <v>52</v>
      </c>
      <c r="C68" s="27" t="s">
        <v>53</v>
      </c>
      <c r="D68" s="28">
        <v>5500</v>
      </c>
      <c r="E68" s="29">
        <v>30</v>
      </c>
      <c r="F68" s="29">
        <v>10</v>
      </c>
      <c r="G68" s="5">
        <f t="shared" si="1"/>
        <v>7700</v>
      </c>
    </row>
    <row r="69" spans="1:7" ht="13.8" thickBot="1" x14ac:dyDescent="0.3">
      <c r="A69" s="84" t="s">
        <v>54</v>
      </c>
      <c r="B69" s="85"/>
      <c r="C69" s="85"/>
      <c r="D69" s="85"/>
      <c r="E69" s="85"/>
      <c r="F69" s="85"/>
      <c r="G69" s="86"/>
    </row>
    <row r="70" spans="1:7" ht="27" thickBot="1" x14ac:dyDescent="0.3">
      <c r="A70" s="26" t="s">
        <v>55</v>
      </c>
      <c r="B70" s="27"/>
      <c r="C70" s="27" t="s">
        <v>56</v>
      </c>
      <c r="D70" s="28">
        <v>7500</v>
      </c>
      <c r="E70" s="29"/>
      <c r="F70" s="29"/>
      <c r="G70" s="5">
        <f t="shared" si="1"/>
        <v>7500</v>
      </c>
    </row>
    <row r="71" spans="1:7" ht="27" thickBot="1" x14ac:dyDescent="0.3">
      <c r="A71" s="26" t="s">
        <v>57</v>
      </c>
      <c r="B71" s="27" t="s">
        <v>58</v>
      </c>
      <c r="C71" s="27" t="s">
        <v>59</v>
      </c>
      <c r="D71" s="28">
        <v>7100</v>
      </c>
      <c r="E71" s="29">
        <v>40</v>
      </c>
      <c r="F71" s="29">
        <v>15</v>
      </c>
      <c r="G71" s="5">
        <f t="shared" si="1"/>
        <v>11005</v>
      </c>
    </row>
    <row r="72" spans="1:7" ht="27" thickBot="1" x14ac:dyDescent="0.3">
      <c r="A72" s="26" t="s">
        <v>60</v>
      </c>
      <c r="B72" s="27" t="s">
        <v>61</v>
      </c>
      <c r="C72" s="27" t="s">
        <v>62</v>
      </c>
      <c r="D72" s="28">
        <v>5500</v>
      </c>
      <c r="E72" s="29">
        <v>30</v>
      </c>
      <c r="F72" s="29">
        <v>15</v>
      </c>
      <c r="G72" s="5">
        <f t="shared" si="1"/>
        <v>7975</v>
      </c>
    </row>
    <row r="73" spans="1:7" ht="13.8" thickBot="1" x14ac:dyDescent="0.3">
      <c r="A73" s="84" t="s">
        <v>63</v>
      </c>
      <c r="B73" s="85"/>
      <c r="C73" s="85"/>
      <c r="D73" s="85"/>
      <c r="E73" s="85"/>
      <c r="F73" s="85"/>
      <c r="G73" s="86"/>
    </row>
    <row r="74" spans="1:7" ht="27" thickBot="1" x14ac:dyDescent="0.3">
      <c r="A74" s="26" t="s">
        <v>64</v>
      </c>
      <c r="B74" s="27" t="s">
        <v>65</v>
      </c>
      <c r="C74" s="27" t="s">
        <v>56</v>
      </c>
      <c r="D74" s="28">
        <v>7500</v>
      </c>
      <c r="E74" s="29">
        <v>50</v>
      </c>
      <c r="F74" s="29">
        <v>15</v>
      </c>
      <c r="G74" s="5">
        <f t="shared" si="1"/>
        <v>12375</v>
      </c>
    </row>
    <row r="75" spans="1:7" ht="27" thickBot="1" x14ac:dyDescent="0.3">
      <c r="A75" s="26" t="s">
        <v>66</v>
      </c>
      <c r="B75" s="27" t="s">
        <v>67</v>
      </c>
      <c r="C75" s="27" t="s">
        <v>59</v>
      </c>
      <c r="D75" s="28">
        <v>7100</v>
      </c>
      <c r="E75" s="29">
        <v>40</v>
      </c>
      <c r="F75" s="29">
        <v>15</v>
      </c>
      <c r="G75" s="5">
        <f t="shared" si="1"/>
        <v>11005</v>
      </c>
    </row>
    <row r="76" spans="1:7" ht="27" thickBot="1" x14ac:dyDescent="0.3">
      <c r="A76" s="26" t="s">
        <v>68</v>
      </c>
      <c r="B76" s="27" t="s">
        <v>69</v>
      </c>
      <c r="C76" s="27" t="s">
        <v>41</v>
      </c>
      <c r="D76" s="28">
        <v>7100</v>
      </c>
      <c r="E76" s="29">
        <v>30</v>
      </c>
      <c r="F76" s="29">
        <v>15</v>
      </c>
      <c r="G76" s="5">
        <f t="shared" si="1"/>
        <v>10295</v>
      </c>
    </row>
    <row r="77" spans="1:7" ht="27" thickBot="1" x14ac:dyDescent="0.3">
      <c r="A77" s="26" t="s">
        <v>70</v>
      </c>
      <c r="B77" s="27" t="s">
        <v>71</v>
      </c>
      <c r="C77" s="27" t="s">
        <v>72</v>
      </c>
      <c r="D77" s="28">
        <v>5200</v>
      </c>
      <c r="E77" s="29">
        <v>25</v>
      </c>
      <c r="F77" s="29">
        <v>15</v>
      </c>
      <c r="G77" s="5">
        <f t="shared" si="1"/>
        <v>7280</v>
      </c>
    </row>
    <row r="78" spans="1:7" ht="13.8" thickBot="1" x14ac:dyDescent="0.3">
      <c r="A78" s="84" t="s">
        <v>73</v>
      </c>
      <c r="B78" s="85"/>
      <c r="C78" s="85"/>
      <c r="D78" s="85"/>
      <c r="E78" s="85"/>
      <c r="F78" s="85"/>
      <c r="G78" s="86"/>
    </row>
    <row r="79" spans="1:7" ht="27" thickBot="1" x14ac:dyDescent="0.3">
      <c r="A79" s="26" t="s">
        <v>74</v>
      </c>
      <c r="B79" s="27" t="s">
        <v>75</v>
      </c>
      <c r="C79" s="27" t="s">
        <v>76</v>
      </c>
      <c r="D79" s="28">
        <v>2250</v>
      </c>
      <c r="E79" s="29">
        <v>30</v>
      </c>
      <c r="F79" s="29"/>
      <c r="G79" s="5">
        <f t="shared" si="1"/>
        <v>2925</v>
      </c>
    </row>
    <row r="80" spans="1:7" ht="27" thickBot="1" x14ac:dyDescent="0.3">
      <c r="A80" s="26" t="s">
        <v>77</v>
      </c>
      <c r="B80" s="27"/>
      <c r="C80" s="27" t="s">
        <v>78</v>
      </c>
      <c r="D80" s="28">
        <v>3150</v>
      </c>
      <c r="E80" s="29"/>
      <c r="F80" s="29"/>
      <c r="G80" s="5">
        <f t="shared" si="1"/>
        <v>3150</v>
      </c>
    </row>
    <row r="81" spans="1:7" ht="13.8" thickBot="1" x14ac:dyDescent="0.3">
      <c r="A81" s="84" t="s">
        <v>79</v>
      </c>
      <c r="B81" s="85"/>
      <c r="C81" s="85"/>
      <c r="D81" s="85"/>
      <c r="E81" s="85"/>
      <c r="F81" s="85"/>
      <c r="G81" s="86"/>
    </row>
    <row r="82" spans="1:7" ht="27" thickBot="1" x14ac:dyDescent="0.3">
      <c r="A82" s="26" t="s">
        <v>80</v>
      </c>
      <c r="B82" s="27" t="s">
        <v>81</v>
      </c>
      <c r="C82" s="27" t="s">
        <v>72</v>
      </c>
      <c r="D82" s="28">
        <v>5500</v>
      </c>
      <c r="E82" s="29">
        <v>40</v>
      </c>
      <c r="F82" s="29">
        <v>10</v>
      </c>
      <c r="G82" s="5">
        <f t="shared" si="1"/>
        <v>8250</v>
      </c>
    </row>
    <row r="83" spans="1:7" ht="27" thickBot="1" x14ac:dyDescent="0.3">
      <c r="A83" s="26" t="s">
        <v>82</v>
      </c>
      <c r="B83" s="27" t="s">
        <v>83</v>
      </c>
      <c r="C83" s="27" t="s">
        <v>84</v>
      </c>
      <c r="D83" s="28">
        <v>3150</v>
      </c>
      <c r="E83" s="29">
        <v>30</v>
      </c>
      <c r="F83" s="29">
        <v>30</v>
      </c>
      <c r="G83" s="5">
        <f t="shared" si="1"/>
        <v>5040</v>
      </c>
    </row>
    <row r="84" spans="1:7" ht="13.8" thickBot="1" x14ac:dyDescent="0.3">
      <c r="A84" s="84" t="s">
        <v>85</v>
      </c>
      <c r="B84" s="85"/>
      <c r="C84" s="85"/>
      <c r="D84" s="85"/>
      <c r="E84" s="85"/>
      <c r="F84" s="85"/>
      <c r="G84" s="86"/>
    </row>
    <row r="85" spans="1:7" ht="27" thickBot="1" x14ac:dyDescent="0.3">
      <c r="A85" s="26" t="s">
        <v>86</v>
      </c>
      <c r="B85" s="30" t="s">
        <v>87</v>
      </c>
      <c r="C85" s="27" t="s">
        <v>88</v>
      </c>
      <c r="D85" s="28">
        <v>1125</v>
      </c>
      <c r="E85" s="29">
        <v>30</v>
      </c>
      <c r="F85" s="29"/>
      <c r="G85" s="5">
        <f t="shared" si="1"/>
        <v>1462.5</v>
      </c>
    </row>
    <row r="86" spans="1:7" ht="27" thickBot="1" x14ac:dyDescent="0.3">
      <c r="A86" s="26" t="s">
        <v>89</v>
      </c>
      <c r="B86" s="27" t="s">
        <v>90</v>
      </c>
      <c r="C86" s="27" t="s">
        <v>91</v>
      </c>
      <c r="D86" s="28">
        <v>4400</v>
      </c>
      <c r="E86" s="29">
        <v>40</v>
      </c>
      <c r="F86" s="29"/>
      <c r="G86" s="5">
        <f t="shared" si="1"/>
        <v>6160</v>
      </c>
    </row>
    <row r="87" spans="1:7" ht="27" thickBot="1" x14ac:dyDescent="0.3">
      <c r="A87" s="31" t="s">
        <v>92</v>
      </c>
      <c r="B87" s="32"/>
      <c r="C87" s="32" t="s">
        <v>91</v>
      </c>
      <c r="D87" s="33">
        <v>4400</v>
      </c>
      <c r="E87" s="34"/>
      <c r="F87" s="34"/>
      <c r="G87" s="5">
        <f t="shared" si="1"/>
        <v>4400</v>
      </c>
    </row>
    <row r="88" spans="1:7" ht="27" thickBot="1" x14ac:dyDescent="0.3">
      <c r="A88" s="35" t="s">
        <v>93</v>
      </c>
      <c r="B88" s="36" t="s">
        <v>94</v>
      </c>
      <c r="C88" s="36" t="s">
        <v>95</v>
      </c>
      <c r="D88" s="37">
        <v>1700</v>
      </c>
      <c r="E88" s="38">
        <v>30</v>
      </c>
      <c r="F88" s="38">
        <v>15</v>
      </c>
      <c r="G88" s="5">
        <f t="shared" si="1"/>
        <v>2465</v>
      </c>
    </row>
    <row r="89" spans="1:7" ht="14.4" thickTop="1" thickBot="1" x14ac:dyDescent="0.3">
      <c r="A89" s="26"/>
      <c r="B89" s="39" t="s">
        <v>96</v>
      </c>
      <c r="C89" s="39"/>
      <c r="D89" s="19">
        <f>D51+D52+D53+D54+D56+D57+D58+D60+D61+D62+D63+D64+D65+D67+D68+D70+D71+D72+D74+D75+D76+D77+D79+D80+D82+D83+D85+D86+D87+D88</f>
        <v>165000</v>
      </c>
      <c r="E89" s="40"/>
      <c r="F89" s="40"/>
      <c r="G89" s="19">
        <f>G51+G52+G53+G54+G56+G57+G58+G60+G61+G62+G63+G64+G65+G67+G68+G70+G71+G72+G74+G75+G76+G77+G79+G80+G82+G83+G85+G86+G87+G88</f>
        <v>237330</v>
      </c>
    </row>
    <row r="90" spans="1:7" ht="13.8" thickBot="1" x14ac:dyDescent="0.3">
      <c r="A90" s="26"/>
      <c r="B90" s="27" t="s">
        <v>97</v>
      </c>
      <c r="C90" s="27"/>
      <c r="D90" s="5">
        <v>40000</v>
      </c>
      <c r="E90" s="29"/>
      <c r="F90" s="29"/>
      <c r="G90" s="5">
        <v>40000</v>
      </c>
    </row>
    <row r="91" spans="1:7" ht="13.8" thickBot="1" x14ac:dyDescent="0.3">
      <c r="A91" s="41"/>
      <c r="B91" s="42" t="s">
        <v>98</v>
      </c>
      <c r="C91" s="42"/>
      <c r="D91" s="23">
        <f>D90+D89</f>
        <v>205000</v>
      </c>
      <c r="E91" s="43"/>
      <c r="F91" s="43"/>
      <c r="G91" s="23">
        <f>G90+G89</f>
        <v>277330</v>
      </c>
    </row>
    <row r="92" spans="1:7" ht="13.8" thickTop="1" x14ac:dyDescent="0.25"/>
  </sheetData>
  <mergeCells count="18">
    <mergeCell ref="A4:G4"/>
    <mergeCell ref="A9:C9"/>
    <mergeCell ref="A13:G13"/>
    <mergeCell ref="A20:C20"/>
    <mergeCell ref="A38:G38"/>
    <mergeCell ref="A23:G23"/>
    <mergeCell ref="A27:G27"/>
    <mergeCell ref="A32:G32"/>
    <mergeCell ref="A35:G35"/>
    <mergeCell ref="A50:G50"/>
    <mergeCell ref="A55:C55"/>
    <mergeCell ref="A59:G59"/>
    <mergeCell ref="A66:C66"/>
    <mergeCell ref="A84:G84"/>
    <mergeCell ref="A69:G69"/>
    <mergeCell ref="A73:G73"/>
    <mergeCell ref="A78:G78"/>
    <mergeCell ref="A81:G8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L81" sqref="L81"/>
    </sheetView>
  </sheetViews>
  <sheetFormatPr defaultRowHeight="13.2" x14ac:dyDescent="0.25"/>
  <cols>
    <col min="1" max="1" width="12.6640625" customWidth="1"/>
  </cols>
  <sheetData>
    <row r="1" spans="1:8" ht="23.25" customHeight="1" x14ac:dyDescent="0.25">
      <c r="D1" s="93" t="s">
        <v>112</v>
      </c>
      <c r="E1" s="93"/>
      <c r="F1" s="93"/>
      <c r="G1" s="93"/>
      <c r="H1" s="93"/>
    </row>
    <row r="2" spans="1:8" ht="23.25" customHeight="1" x14ac:dyDescent="0.25">
      <c r="D2" s="94" t="s">
        <v>149</v>
      </c>
      <c r="E2" s="94"/>
      <c r="F2" s="94"/>
      <c r="G2" s="94"/>
      <c r="H2" s="94"/>
    </row>
    <row r="3" spans="1:8" ht="23.25" customHeight="1" x14ac:dyDescent="0.25">
      <c r="D3" s="94" t="s">
        <v>150</v>
      </c>
      <c r="E3" s="94"/>
      <c r="F3" s="94"/>
      <c r="G3" s="94"/>
      <c r="H3" s="94"/>
    </row>
    <row r="4" spans="1:8" ht="23.25" customHeight="1" x14ac:dyDescent="0.25">
      <c r="D4" s="94" t="s">
        <v>151</v>
      </c>
      <c r="E4" s="94"/>
      <c r="F4" s="94"/>
      <c r="G4" s="94"/>
      <c r="H4" s="94"/>
    </row>
    <row r="5" spans="1:8" ht="23.25" customHeight="1" x14ac:dyDescent="0.25"/>
    <row r="6" spans="1:8" ht="23.25" customHeight="1" x14ac:dyDescent="0.25">
      <c r="D6" s="95" t="s">
        <v>117</v>
      </c>
      <c r="E6" s="95"/>
      <c r="F6" s="95"/>
      <c r="G6" s="95"/>
      <c r="H6" s="95"/>
    </row>
    <row r="7" spans="1:8" ht="23.25" customHeight="1" x14ac:dyDescent="0.25">
      <c r="D7" s="96" t="s">
        <v>138</v>
      </c>
      <c r="E7" s="96"/>
      <c r="F7" s="96"/>
      <c r="G7" s="96"/>
      <c r="H7" s="96"/>
    </row>
    <row r="8" spans="1:8" ht="23.25" customHeight="1" x14ac:dyDescent="0.25">
      <c r="E8" s="50"/>
      <c r="F8" s="50"/>
      <c r="G8" s="50"/>
      <c r="H8" s="50"/>
    </row>
    <row r="9" spans="1:8" ht="23.25" customHeight="1" x14ac:dyDescent="0.25">
      <c r="A9" s="94" t="s">
        <v>152</v>
      </c>
      <c r="B9" s="94"/>
      <c r="C9" s="94"/>
      <c r="D9" s="94"/>
      <c r="E9" s="94"/>
      <c r="F9" s="94"/>
      <c r="G9" s="94"/>
      <c r="H9" s="94"/>
    </row>
    <row r="10" spans="1:8" ht="23.25" customHeight="1" x14ac:dyDescent="0.25">
      <c r="A10" s="49"/>
      <c r="B10" s="94" t="s">
        <v>153</v>
      </c>
      <c r="C10" s="94"/>
      <c r="D10" s="94"/>
      <c r="E10" s="94"/>
      <c r="F10" s="94"/>
      <c r="G10" s="94"/>
      <c r="H10" s="94"/>
    </row>
    <row r="11" spans="1:8" ht="23.25" customHeight="1" x14ac:dyDescent="0.25">
      <c r="A11" s="94" t="s">
        <v>154</v>
      </c>
      <c r="B11" s="94"/>
      <c r="C11" s="94"/>
      <c r="D11" s="94"/>
      <c r="E11" s="94"/>
      <c r="F11" s="94"/>
      <c r="G11" s="94"/>
      <c r="H11" s="94"/>
    </row>
    <row r="12" spans="1:8" ht="23.25" customHeight="1" thickBot="1" x14ac:dyDescent="0.3">
      <c r="A12" s="44"/>
      <c r="B12" s="44"/>
      <c r="C12" s="44"/>
      <c r="D12" s="44"/>
      <c r="E12" s="44"/>
      <c r="F12" s="44"/>
      <c r="G12" s="44"/>
      <c r="H12" s="44"/>
    </row>
    <row r="13" spans="1:8" ht="23.25" customHeight="1" thickTop="1" thickBot="1" x14ac:dyDescent="0.3">
      <c r="A13" s="48" t="s">
        <v>0</v>
      </c>
      <c r="B13" s="48" t="s">
        <v>1</v>
      </c>
      <c r="C13" s="48" t="s">
        <v>2</v>
      </c>
      <c r="D13" s="48" t="s">
        <v>103</v>
      </c>
      <c r="E13" s="48" t="s">
        <v>104</v>
      </c>
      <c r="F13" s="48" t="s">
        <v>105</v>
      </c>
      <c r="G13" s="48" t="s">
        <v>106</v>
      </c>
      <c r="H13" s="48" t="s">
        <v>6</v>
      </c>
    </row>
    <row r="14" spans="1:8" ht="23.25" customHeight="1" thickTop="1" thickBot="1" x14ac:dyDescent="0.3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</row>
    <row r="15" spans="1:8" ht="23.25" customHeight="1" thickTop="1" x14ac:dyDescent="0.25">
      <c r="A15" s="107" t="s">
        <v>127</v>
      </c>
      <c r="B15" s="107"/>
      <c r="C15" s="107"/>
      <c r="D15" s="107"/>
      <c r="E15" s="107"/>
      <c r="F15" s="107"/>
      <c r="G15" s="107"/>
      <c r="H15" s="107"/>
    </row>
    <row r="16" spans="1:8" ht="23.25" customHeight="1" x14ac:dyDescent="0.25">
      <c r="A16" s="52">
        <v>1</v>
      </c>
      <c r="B16" s="53" t="s">
        <v>118</v>
      </c>
      <c r="C16" s="53" t="s">
        <v>107</v>
      </c>
      <c r="D16" s="54">
        <v>16000</v>
      </c>
      <c r="E16" s="52">
        <v>50</v>
      </c>
      <c r="F16" s="54">
        <f t="shared" ref="F16:F21" si="0">D16*E16%+D16</f>
        <v>24000</v>
      </c>
      <c r="G16" s="52">
        <v>15</v>
      </c>
      <c r="H16" s="54">
        <f t="shared" ref="H16:H21" si="1">D16+(D16*E16%+D16*G16%)</f>
        <v>26400</v>
      </c>
    </row>
    <row r="17" spans="1:8" ht="23.25" customHeight="1" x14ac:dyDescent="0.25">
      <c r="A17" s="52">
        <v>2</v>
      </c>
      <c r="B17" s="53" t="s">
        <v>12</v>
      </c>
      <c r="C17" s="51" t="s">
        <v>13</v>
      </c>
      <c r="D17" s="54">
        <v>14000</v>
      </c>
      <c r="E17" s="52">
        <v>50</v>
      </c>
      <c r="F17" s="54">
        <f t="shared" si="0"/>
        <v>21000</v>
      </c>
      <c r="G17" s="52">
        <v>30</v>
      </c>
      <c r="H17" s="54">
        <f t="shared" si="1"/>
        <v>25200</v>
      </c>
    </row>
    <row r="18" spans="1:8" ht="23.25" customHeight="1" x14ac:dyDescent="0.25">
      <c r="A18" s="52">
        <v>3</v>
      </c>
      <c r="B18" s="53" t="s">
        <v>31</v>
      </c>
      <c r="C18" s="51" t="s">
        <v>13</v>
      </c>
      <c r="D18" s="54">
        <v>14000</v>
      </c>
      <c r="E18" s="52">
        <v>50</v>
      </c>
      <c r="F18" s="54">
        <f t="shared" si="0"/>
        <v>21000</v>
      </c>
      <c r="G18" s="52">
        <v>30</v>
      </c>
      <c r="H18" s="54">
        <f t="shared" si="1"/>
        <v>25200</v>
      </c>
    </row>
    <row r="19" spans="1:8" ht="23.25" customHeight="1" x14ac:dyDescent="0.25">
      <c r="A19" s="52">
        <v>4</v>
      </c>
      <c r="B19" s="53"/>
      <c r="C19" s="51" t="s">
        <v>13</v>
      </c>
      <c r="D19" s="54">
        <v>14000</v>
      </c>
      <c r="E19" s="52">
        <v>50</v>
      </c>
      <c r="F19" s="54">
        <f t="shared" si="0"/>
        <v>21000</v>
      </c>
      <c r="G19" s="52"/>
      <c r="H19" s="54">
        <f t="shared" si="1"/>
        <v>21000</v>
      </c>
    </row>
    <row r="20" spans="1:8" ht="23.25" customHeight="1" x14ac:dyDescent="0.25">
      <c r="A20" s="52">
        <v>5</v>
      </c>
      <c r="B20" s="53"/>
      <c r="C20" s="53" t="s">
        <v>78</v>
      </c>
      <c r="D20" s="54">
        <v>8000</v>
      </c>
      <c r="E20" s="52">
        <v>30</v>
      </c>
      <c r="F20" s="54">
        <f t="shared" si="0"/>
        <v>10400</v>
      </c>
      <c r="G20" s="52">
        <v>10</v>
      </c>
      <c r="H20" s="54">
        <f t="shared" si="1"/>
        <v>11200</v>
      </c>
    </row>
    <row r="21" spans="1:8" ht="23.25" customHeight="1" x14ac:dyDescent="0.25">
      <c r="A21" s="52">
        <v>6</v>
      </c>
      <c r="B21" s="53"/>
      <c r="C21" s="53" t="s">
        <v>78</v>
      </c>
      <c r="D21" s="54">
        <v>8000</v>
      </c>
      <c r="E21" s="52">
        <v>30</v>
      </c>
      <c r="F21" s="54">
        <f t="shared" si="0"/>
        <v>10400</v>
      </c>
      <c r="G21" s="52">
        <v>10</v>
      </c>
      <c r="H21" s="54">
        <f t="shared" si="1"/>
        <v>11200</v>
      </c>
    </row>
    <row r="22" spans="1:8" ht="23.25" customHeight="1" x14ac:dyDescent="0.25">
      <c r="A22" s="108" t="s">
        <v>20</v>
      </c>
      <c r="B22" s="108"/>
      <c r="C22" s="108"/>
      <c r="D22" s="54"/>
      <c r="E22" s="52"/>
      <c r="F22" s="54"/>
      <c r="G22" s="52"/>
      <c r="H22" s="54"/>
    </row>
    <row r="23" spans="1:8" ht="23.25" customHeight="1" x14ac:dyDescent="0.25">
      <c r="A23" s="52">
        <v>7</v>
      </c>
      <c r="B23" s="53" t="s">
        <v>22</v>
      </c>
      <c r="C23" s="53" t="s">
        <v>23</v>
      </c>
      <c r="D23" s="54">
        <v>13500</v>
      </c>
      <c r="E23" s="52">
        <v>50</v>
      </c>
      <c r="F23" s="54">
        <f>D23*E23%+D23</f>
        <v>20250</v>
      </c>
      <c r="G23" s="52">
        <v>20</v>
      </c>
      <c r="H23" s="54">
        <f>D23+(D23*E23%+D23*G23%)</f>
        <v>22950</v>
      </c>
    </row>
    <row r="24" spans="1:8" ht="23.25" customHeight="1" x14ac:dyDescent="0.25">
      <c r="A24" s="52">
        <v>8</v>
      </c>
      <c r="B24" s="53" t="s">
        <v>139</v>
      </c>
      <c r="C24" s="53" t="s">
        <v>140</v>
      </c>
      <c r="D24" s="54">
        <v>9000</v>
      </c>
      <c r="E24" s="52">
        <v>30</v>
      </c>
      <c r="F24" s="54">
        <f>D24*E24%+D24</f>
        <v>11700</v>
      </c>
      <c r="G24" s="52"/>
      <c r="H24" s="54">
        <f>D24+(D24*E24%+D24*G24%)</f>
        <v>11700</v>
      </c>
    </row>
    <row r="25" spans="1:8" ht="23.25" customHeight="1" x14ac:dyDescent="0.25">
      <c r="A25" s="52">
        <v>9</v>
      </c>
      <c r="B25" s="53"/>
      <c r="C25" s="53" t="s">
        <v>28</v>
      </c>
      <c r="D25" s="54">
        <v>8000</v>
      </c>
      <c r="E25" s="52">
        <v>30</v>
      </c>
      <c r="F25" s="54">
        <f>D25*E25%+D25</f>
        <v>10400</v>
      </c>
      <c r="G25" s="52"/>
      <c r="H25" s="54">
        <f>D25+(D25*E25%+D25*G25%)</f>
        <v>10400</v>
      </c>
    </row>
    <row r="26" spans="1:8" ht="23.25" customHeight="1" x14ac:dyDescent="0.25">
      <c r="A26" s="99" t="s">
        <v>133</v>
      </c>
      <c r="B26" s="99"/>
      <c r="C26" s="99"/>
      <c r="D26" s="99"/>
      <c r="E26" s="99"/>
      <c r="F26" s="99"/>
      <c r="G26" s="99"/>
      <c r="H26" s="99"/>
    </row>
    <row r="27" spans="1:8" ht="23.25" customHeight="1" x14ac:dyDescent="0.25">
      <c r="A27" s="52">
        <v>10</v>
      </c>
      <c r="B27" s="53" t="s">
        <v>31</v>
      </c>
      <c r="C27" s="53" t="s">
        <v>32</v>
      </c>
      <c r="D27" s="54">
        <v>13500</v>
      </c>
      <c r="E27" s="52">
        <v>40</v>
      </c>
      <c r="F27" s="54">
        <f t="shared" ref="F27:F37" si="2">D27*E27%+D27</f>
        <v>18900</v>
      </c>
      <c r="G27" s="52">
        <v>30</v>
      </c>
      <c r="H27" s="54">
        <f t="shared" ref="H27:H37" si="3">D27+(D27*E27%+D27*G27%)</f>
        <v>22950</v>
      </c>
    </row>
    <row r="28" spans="1:8" ht="23.25" customHeight="1" x14ac:dyDescent="0.25">
      <c r="A28" s="52">
        <v>11</v>
      </c>
      <c r="B28" s="53" t="s">
        <v>40</v>
      </c>
      <c r="C28" s="53" t="s">
        <v>141</v>
      </c>
      <c r="D28" s="54">
        <v>12000</v>
      </c>
      <c r="E28" s="52">
        <v>40</v>
      </c>
      <c r="F28" s="54">
        <f t="shared" si="2"/>
        <v>16800</v>
      </c>
      <c r="G28" s="52">
        <v>20</v>
      </c>
      <c r="H28" s="54">
        <f t="shared" si="3"/>
        <v>19200</v>
      </c>
    </row>
    <row r="29" spans="1:8" ht="23.25" customHeight="1" x14ac:dyDescent="0.25">
      <c r="A29" s="52">
        <v>12</v>
      </c>
      <c r="B29" s="51" t="s">
        <v>37</v>
      </c>
      <c r="C29" s="53" t="s">
        <v>38</v>
      </c>
      <c r="D29" s="54">
        <v>11000</v>
      </c>
      <c r="E29" s="52">
        <v>30</v>
      </c>
      <c r="F29" s="54">
        <f t="shared" si="2"/>
        <v>14300</v>
      </c>
      <c r="G29" s="52">
        <v>20</v>
      </c>
      <c r="H29" s="54">
        <f t="shared" si="3"/>
        <v>16500</v>
      </c>
    </row>
    <row r="30" spans="1:8" ht="23.25" customHeight="1" x14ac:dyDescent="0.25">
      <c r="A30" s="52">
        <v>13</v>
      </c>
      <c r="B30" s="53" t="s">
        <v>101</v>
      </c>
      <c r="C30" s="53" t="s">
        <v>35</v>
      </c>
      <c r="D30" s="54">
        <v>11000</v>
      </c>
      <c r="E30" s="52">
        <v>30</v>
      </c>
      <c r="F30" s="54">
        <f t="shared" si="2"/>
        <v>14300</v>
      </c>
      <c r="G30" s="52">
        <v>10</v>
      </c>
      <c r="H30" s="54">
        <f t="shared" si="3"/>
        <v>15400</v>
      </c>
    </row>
    <row r="31" spans="1:8" ht="23.25" customHeight="1" x14ac:dyDescent="0.25">
      <c r="A31" s="52">
        <v>14</v>
      </c>
      <c r="B31" s="53" t="s">
        <v>135</v>
      </c>
      <c r="C31" s="53" t="s">
        <v>136</v>
      </c>
      <c r="D31" s="54">
        <v>11000</v>
      </c>
      <c r="E31" s="52">
        <v>30</v>
      </c>
      <c r="F31" s="54">
        <f t="shared" si="2"/>
        <v>14300</v>
      </c>
      <c r="G31" s="52"/>
      <c r="H31" s="54">
        <f t="shared" si="3"/>
        <v>14300</v>
      </c>
    </row>
    <row r="32" spans="1:8" ht="23.25" customHeight="1" x14ac:dyDescent="0.25">
      <c r="A32" s="52">
        <v>15</v>
      </c>
      <c r="B32" s="53" t="s">
        <v>122</v>
      </c>
      <c r="C32" s="53" t="s">
        <v>114</v>
      </c>
      <c r="D32" s="54">
        <v>11000</v>
      </c>
      <c r="E32" s="52">
        <v>30</v>
      </c>
      <c r="F32" s="54">
        <f>D32*E32%+D32</f>
        <v>14300</v>
      </c>
      <c r="G32" s="52">
        <v>10</v>
      </c>
      <c r="H32" s="54">
        <f>D32+(D32*E32%+D32*G32%)</f>
        <v>15400</v>
      </c>
    </row>
    <row r="33" spans="1:8" ht="23.25" customHeight="1" x14ac:dyDescent="0.25">
      <c r="A33" s="52">
        <v>16</v>
      </c>
      <c r="B33" s="53"/>
      <c r="C33" s="53" t="s">
        <v>145</v>
      </c>
      <c r="D33" s="54">
        <v>11000</v>
      </c>
      <c r="E33" s="52">
        <v>30</v>
      </c>
      <c r="F33" s="54">
        <f>D33*E33%+D33</f>
        <v>14300</v>
      </c>
      <c r="G33" s="52"/>
      <c r="H33" s="54">
        <f>D33+(D33*E33%+D33*G33%)</f>
        <v>14300</v>
      </c>
    </row>
    <row r="34" spans="1:8" ht="23.25" customHeight="1" x14ac:dyDescent="0.25">
      <c r="A34" s="52">
        <v>17</v>
      </c>
      <c r="B34" s="53"/>
      <c r="C34" s="53" t="s">
        <v>145</v>
      </c>
      <c r="D34" s="54">
        <v>11000</v>
      </c>
      <c r="E34" s="52">
        <v>30</v>
      </c>
      <c r="F34" s="54">
        <f>D34*E34%+D34</f>
        <v>14300</v>
      </c>
      <c r="G34" s="52"/>
      <c r="H34" s="54">
        <f>D34+(D34*E34%+D34*G34%)</f>
        <v>14300</v>
      </c>
    </row>
    <row r="35" spans="1:8" ht="23.25" customHeight="1" x14ac:dyDescent="0.25">
      <c r="A35" s="52">
        <v>18</v>
      </c>
      <c r="B35" s="53"/>
      <c r="C35" s="53" t="s">
        <v>145</v>
      </c>
      <c r="D35" s="54">
        <v>11000</v>
      </c>
      <c r="E35" s="52">
        <v>30</v>
      </c>
      <c r="F35" s="54">
        <f>D35*E35%+D35</f>
        <v>14300</v>
      </c>
      <c r="G35" s="52"/>
      <c r="H35" s="54">
        <f>D35+(D35*E35%+D35*G35%)</f>
        <v>14300</v>
      </c>
    </row>
    <row r="36" spans="1:8" ht="23.25" customHeight="1" x14ac:dyDescent="0.25">
      <c r="A36" s="52">
        <v>19</v>
      </c>
      <c r="B36" s="53"/>
      <c r="C36" s="53" t="s">
        <v>145</v>
      </c>
      <c r="D36" s="54">
        <v>11000</v>
      </c>
      <c r="E36" s="52">
        <v>30</v>
      </c>
      <c r="F36" s="54">
        <f>D36*E36%+D36</f>
        <v>14300</v>
      </c>
      <c r="G36" s="52"/>
      <c r="H36" s="54">
        <f>D36+(D36*E36%+D36*G36%)</f>
        <v>14300</v>
      </c>
    </row>
    <row r="37" spans="1:8" ht="23.25" customHeight="1" x14ac:dyDescent="0.25">
      <c r="A37" s="52">
        <v>20</v>
      </c>
      <c r="B37" s="53"/>
      <c r="C37" s="53" t="s">
        <v>145</v>
      </c>
      <c r="D37" s="54">
        <v>11000</v>
      </c>
      <c r="E37" s="52">
        <v>30</v>
      </c>
      <c r="F37" s="54">
        <f t="shared" si="2"/>
        <v>14300</v>
      </c>
      <c r="G37" s="52"/>
      <c r="H37" s="54">
        <f t="shared" si="3"/>
        <v>14300</v>
      </c>
    </row>
    <row r="38" spans="1:8" ht="23.25" customHeight="1" x14ac:dyDescent="0.25">
      <c r="A38" s="99" t="s">
        <v>134</v>
      </c>
      <c r="B38" s="99"/>
      <c r="C38" s="99"/>
      <c r="D38" s="99"/>
      <c r="E38" s="99"/>
      <c r="F38" s="99"/>
      <c r="G38" s="99"/>
      <c r="H38" s="99"/>
    </row>
    <row r="39" spans="1:8" ht="23.25" customHeight="1" x14ac:dyDescent="0.25">
      <c r="A39" s="52">
        <v>21</v>
      </c>
      <c r="B39" s="53" t="s">
        <v>67</v>
      </c>
      <c r="C39" s="53" t="s">
        <v>56</v>
      </c>
      <c r="D39" s="54">
        <v>13500</v>
      </c>
      <c r="E39" s="52">
        <v>40</v>
      </c>
      <c r="F39" s="54">
        <f t="shared" ref="F39:F45" si="4">D39*E39%+D39</f>
        <v>18900</v>
      </c>
      <c r="G39" s="52">
        <v>20</v>
      </c>
      <c r="H39" s="54">
        <f t="shared" ref="H39:H45" si="5">D39+(D39*E39%+D39*G39%)</f>
        <v>21600</v>
      </c>
    </row>
    <row r="40" spans="1:8" ht="23.25" customHeight="1" x14ac:dyDescent="0.25">
      <c r="A40" s="52">
        <v>22</v>
      </c>
      <c r="B40" s="53"/>
      <c r="C40" s="53" t="s">
        <v>148</v>
      </c>
      <c r="D40" s="54">
        <v>12000</v>
      </c>
      <c r="E40" s="52">
        <v>40</v>
      </c>
      <c r="F40" s="54">
        <f t="shared" si="4"/>
        <v>16800</v>
      </c>
      <c r="G40" s="52">
        <v>20</v>
      </c>
      <c r="H40" s="54">
        <f t="shared" si="5"/>
        <v>19200</v>
      </c>
    </row>
    <row r="41" spans="1:8" ht="23.25" customHeight="1" x14ac:dyDescent="0.25">
      <c r="A41" s="52">
        <v>23</v>
      </c>
      <c r="B41" s="53"/>
      <c r="C41" s="53" t="s">
        <v>145</v>
      </c>
      <c r="D41" s="54">
        <v>11000</v>
      </c>
      <c r="E41" s="52"/>
      <c r="F41" s="54">
        <f t="shared" si="4"/>
        <v>11000</v>
      </c>
      <c r="G41" s="52"/>
      <c r="H41" s="54">
        <f t="shared" si="5"/>
        <v>11000</v>
      </c>
    </row>
    <row r="42" spans="1:8" ht="23.25" customHeight="1" x14ac:dyDescent="0.25">
      <c r="A42" s="52">
        <v>24</v>
      </c>
      <c r="B42" s="53" t="s">
        <v>58</v>
      </c>
      <c r="C42" s="53" t="s">
        <v>59</v>
      </c>
      <c r="D42" s="54">
        <v>11000</v>
      </c>
      <c r="E42" s="52">
        <v>40</v>
      </c>
      <c r="F42" s="54">
        <f t="shared" si="4"/>
        <v>15400</v>
      </c>
      <c r="G42" s="52">
        <v>20</v>
      </c>
      <c r="H42" s="54">
        <f t="shared" si="5"/>
        <v>17600</v>
      </c>
    </row>
    <row r="43" spans="1:8" ht="23.25" customHeight="1" x14ac:dyDescent="0.25">
      <c r="A43" s="52">
        <v>25</v>
      </c>
      <c r="B43" s="53" t="s">
        <v>119</v>
      </c>
      <c r="C43" s="53" t="s">
        <v>59</v>
      </c>
      <c r="D43" s="54">
        <v>11000</v>
      </c>
      <c r="E43" s="52">
        <v>30</v>
      </c>
      <c r="F43" s="54">
        <f t="shared" si="4"/>
        <v>14300</v>
      </c>
      <c r="G43" s="52">
        <v>10</v>
      </c>
      <c r="H43" s="54">
        <f t="shared" si="5"/>
        <v>15400</v>
      </c>
    </row>
    <row r="44" spans="1:8" ht="23.25" customHeight="1" x14ac:dyDescent="0.25">
      <c r="A44" s="52">
        <v>26</v>
      </c>
      <c r="B44" s="53" t="s">
        <v>61</v>
      </c>
      <c r="C44" s="53" t="s">
        <v>59</v>
      </c>
      <c r="D44" s="54">
        <v>11000</v>
      </c>
      <c r="E44" s="52">
        <v>30</v>
      </c>
      <c r="F44" s="54">
        <f t="shared" si="4"/>
        <v>14300</v>
      </c>
      <c r="G44" s="52">
        <v>20</v>
      </c>
      <c r="H44" s="54">
        <f t="shared" si="5"/>
        <v>16500</v>
      </c>
    </row>
    <row r="45" spans="1:8" ht="23.25" customHeight="1" x14ac:dyDescent="0.25">
      <c r="A45" s="52">
        <v>27</v>
      </c>
      <c r="B45" s="53"/>
      <c r="C45" s="51" t="s">
        <v>146</v>
      </c>
      <c r="D45" s="54">
        <v>9000</v>
      </c>
      <c r="E45" s="52">
        <v>30</v>
      </c>
      <c r="F45" s="54">
        <f t="shared" si="4"/>
        <v>11700</v>
      </c>
      <c r="G45" s="52"/>
      <c r="H45" s="54">
        <f t="shared" si="5"/>
        <v>11700</v>
      </c>
    </row>
    <row r="46" spans="1:8" ht="23.25" customHeight="1" x14ac:dyDescent="0.25">
      <c r="A46" s="99" t="s">
        <v>129</v>
      </c>
      <c r="B46" s="99"/>
      <c r="C46" s="99"/>
      <c r="D46" s="99"/>
      <c r="E46" s="99"/>
      <c r="F46" s="99"/>
      <c r="G46" s="99"/>
      <c r="H46" s="99"/>
    </row>
    <row r="47" spans="1:8" ht="23.25" customHeight="1" x14ac:dyDescent="0.25">
      <c r="A47" s="52">
        <v>28</v>
      </c>
      <c r="B47" s="53" t="s">
        <v>102</v>
      </c>
      <c r="C47" s="53" t="s">
        <v>108</v>
      </c>
      <c r="D47" s="54">
        <v>11500</v>
      </c>
      <c r="E47" s="52">
        <v>40</v>
      </c>
      <c r="F47" s="54">
        <f t="shared" ref="F47:F55" si="6">D47*E47%+D47</f>
        <v>16100</v>
      </c>
      <c r="G47" s="52">
        <v>10</v>
      </c>
      <c r="H47" s="54">
        <f t="shared" ref="H47:H55" si="7">D47+(D47*E47%+D47*G47%)</f>
        <v>17250</v>
      </c>
    </row>
    <row r="48" spans="1:8" ht="23.25" customHeight="1" x14ac:dyDescent="0.25">
      <c r="A48" s="52">
        <v>29</v>
      </c>
      <c r="B48" s="53" t="s">
        <v>45</v>
      </c>
      <c r="C48" s="53" t="s">
        <v>99</v>
      </c>
      <c r="D48" s="54">
        <v>11000</v>
      </c>
      <c r="E48" s="52">
        <v>40</v>
      </c>
      <c r="F48" s="54">
        <f t="shared" si="6"/>
        <v>15400</v>
      </c>
      <c r="G48" s="52">
        <v>20</v>
      </c>
      <c r="H48" s="54">
        <f t="shared" si="7"/>
        <v>17600</v>
      </c>
    </row>
    <row r="49" spans="1:8" ht="23.25" customHeight="1" x14ac:dyDescent="0.25">
      <c r="A49" s="52">
        <v>30</v>
      </c>
      <c r="B49" s="53" t="s">
        <v>123</v>
      </c>
      <c r="C49" s="53" t="s">
        <v>99</v>
      </c>
      <c r="D49" s="54">
        <v>11000</v>
      </c>
      <c r="E49" s="52">
        <v>30</v>
      </c>
      <c r="F49" s="54">
        <f t="shared" si="6"/>
        <v>14300</v>
      </c>
      <c r="G49" s="52">
        <v>20</v>
      </c>
      <c r="H49" s="54">
        <f t="shared" si="7"/>
        <v>16500</v>
      </c>
    </row>
    <row r="50" spans="1:8" ht="23.25" customHeight="1" x14ac:dyDescent="0.25">
      <c r="A50" s="52">
        <v>31</v>
      </c>
      <c r="B50" s="53" t="s">
        <v>137</v>
      </c>
      <c r="C50" s="53" t="s">
        <v>132</v>
      </c>
      <c r="D50" s="54">
        <v>11000</v>
      </c>
      <c r="E50" s="52"/>
      <c r="F50" s="54">
        <f t="shared" si="6"/>
        <v>11000</v>
      </c>
      <c r="G50" s="52"/>
      <c r="H50" s="54">
        <f t="shared" si="7"/>
        <v>11000</v>
      </c>
    </row>
    <row r="51" spans="1:8" ht="23.25" customHeight="1" x14ac:dyDescent="0.25">
      <c r="A51" s="52">
        <v>32</v>
      </c>
      <c r="B51" s="53"/>
      <c r="C51" s="53" t="s">
        <v>145</v>
      </c>
      <c r="D51" s="54">
        <v>11000</v>
      </c>
      <c r="E51" s="52"/>
      <c r="F51" s="54">
        <f>D51*E51%+D51</f>
        <v>11000</v>
      </c>
      <c r="G51" s="52"/>
      <c r="H51" s="54">
        <f>D51+(D51*E51%+D51*G51%)</f>
        <v>11000</v>
      </c>
    </row>
    <row r="52" spans="1:8" ht="23.25" customHeight="1" x14ac:dyDescent="0.25">
      <c r="A52" s="52">
        <v>33</v>
      </c>
      <c r="B52" s="53"/>
      <c r="C52" s="53" t="s">
        <v>145</v>
      </c>
      <c r="D52" s="54">
        <v>11000</v>
      </c>
      <c r="E52" s="52"/>
      <c r="F52" s="54">
        <f t="shared" si="6"/>
        <v>11000</v>
      </c>
      <c r="G52" s="52"/>
      <c r="H52" s="54">
        <f t="shared" si="7"/>
        <v>11000</v>
      </c>
    </row>
    <row r="53" spans="1:8" ht="23.25" customHeight="1" x14ac:dyDescent="0.25">
      <c r="A53" s="52">
        <v>34</v>
      </c>
      <c r="B53" s="53" t="s">
        <v>124</v>
      </c>
      <c r="C53" s="51" t="s">
        <v>72</v>
      </c>
      <c r="D53" s="54">
        <v>9000</v>
      </c>
      <c r="E53" s="52">
        <v>30</v>
      </c>
      <c r="F53" s="54">
        <f t="shared" si="6"/>
        <v>11700</v>
      </c>
      <c r="G53" s="52">
        <v>15</v>
      </c>
      <c r="H53" s="54">
        <f t="shared" si="7"/>
        <v>13050</v>
      </c>
    </row>
    <row r="54" spans="1:8" ht="23.25" customHeight="1" x14ac:dyDescent="0.25">
      <c r="A54" s="52">
        <v>35</v>
      </c>
      <c r="B54" s="53" t="s">
        <v>15</v>
      </c>
      <c r="C54" s="51" t="s">
        <v>72</v>
      </c>
      <c r="D54" s="54">
        <v>9000</v>
      </c>
      <c r="E54" s="52">
        <v>30</v>
      </c>
      <c r="F54" s="54">
        <f t="shared" si="6"/>
        <v>11700</v>
      </c>
      <c r="G54" s="52">
        <v>10</v>
      </c>
      <c r="H54" s="54">
        <f t="shared" si="7"/>
        <v>12600</v>
      </c>
    </row>
    <row r="55" spans="1:8" ht="23.25" customHeight="1" x14ac:dyDescent="0.25">
      <c r="A55" s="52">
        <v>36</v>
      </c>
      <c r="B55" s="53"/>
      <c r="C55" s="51" t="s">
        <v>146</v>
      </c>
      <c r="D55" s="54">
        <v>9000</v>
      </c>
      <c r="E55" s="52">
        <v>30</v>
      </c>
      <c r="F55" s="54">
        <f t="shared" si="6"/>
        <v>11700</v>
      </c>
      <c r="G55" s="52"/>
      <c r="H55" s="54">
        <f t="shared" si="7"/>
        <v>11700</v>
      </c>
    </row>
    <row r="56" spans="1:8" ht="23.25" customHeight="1" x14ac:dyDescent="0.25">
      <c r="A56" s="100" t="s">
        <v>131</v>
      </c>
      <c r="B56" s="101"/>
      <c r="C56" s="101"/>
      <c r="D56" s="101"/>
      <c r="E56" s="101"/>
      <c r="F56" s="101"/>
      <c r="G56" s="101"/>
      <c r="H56" s="102"/>
    </row>
    <row r="57" spans="1:8" ht="23.25" customHeight="1" x14ac:dyDescent="0.25">
      <c r="A57" s="52">
        <v>37</v>
      </c>
      <c r="B57" s="53" t="s">
        <v>49</v>
      </c>
      <c r="C57" s="53" t="s">
        <v>130</v>
      </c>
      <c r="D57" s="54">
        <v>11500</v>
      </c>
      <c r="E57" s="52">
        <v>40</v>
      </c>
      <c r="F57" s="54">
        <f t="shared" ref="F57:F62" si="8">D57*E57%+D57</f>
        <v>16100</v>
      </c>
      <c r="G57" s="52">
        <v>30</v>
      </c>
      <c r="H57" s="54">
        <f t="shared" ref="H57:H62" si="9">D57+(D57*E57%+D57*G57%)</f>
        <v>19550</v>
      </c>
    </row>
    <row r="58" spans="1:8" ht="23.25" customHeight="1" x14ac:dyDescent="0.25">
      <c r="A58" s="52">
        <v>38</v>
      </c>
      <c r="B58" s="53" t="s">
        <v>52</v>
      </c>
      <c r="C58" s="53" t="s">
        <v>99</v>
      </c>
      <c r="D58" s="54">
        <v>11000</v>
      </c>
      <c r="E58" s="52">
        <v>30</v>
      </c>
      <c r="F58" s="54">
        <f t="shared" si="8"/>
        <v>14300</v>
      </c>
      <c r="G58" s="52">
        <v>15</v>
      </c>
      <c r="H58" s="54">
        <f t="shared" si="9"/>
        <v>15950</v>
      </c>
    </row>
    <row r="59" spans="1:8" ht="23.25" customHeight="1" x14ac:dyDescent="0.25">
      <c r="A59" s="52">
        <v>39</v>
      </c>
      <c r="B59" s="53"/>
      <c r="C59" s="53" t="s">
        <v>145</v>
      </c>
      <c r="D59" s="54">
        <v>11000</v>
      </c>
      <c r="E59" s="52"/>
      <c r="F59" s="54">
        <f t="shared" si="8"/>
        <v>11000</v>
      </c>
      <c r="G59" s="52"/>
      <c r="H59" s="54">
        <f t="shared" si="9"/>
        <v>11000</v>
      </c>
    </row>
    <row r="60" spans="1:8" ht="23.25" customHeight="1" x14ac:dyDescent="0.25">
      <c r="A60" s="52">
        <v>40</v>
      </c>
      <c r="B60" s="53"/>
      <c r="C60" s="53" t="s">
        <v>145</v>
      </c>
      <c r="D60" s="54">
        <v>11000</v>
      </c>
      <c r="E60" s="52"/>
      <c r="F60" s="54">
        <f t="shared" si="8"/>
        <v>11000</v>
      </c>
      <c r="G60" s="52"/>
      <c r="H60" s="54">
        <f t="shared" si="9"/>
        <v>11000</v>
      </c>
    </row>
    <row r="61" spans="1:8" ht="23.25" customHeight="1" x14ac:dyDescent="0.25">
      <c r="A61" s="52">
        <v>41</v>
      </c>
      <c r="B61" s="53"/>
      <c r="C61" s="51" t="s">
        <v>146</v>
      </c>
      <c r="D61" s="54">
        <v>9000</v>
      </c>
      <c r="E61" s="52">
        <v>30</v>
      </c>
      <c r="F61" s="54">
        <f t="shared" si="8"/>
        <v>11700</v>
      </c>
      <c r="G61" s="52">
        <v>10</v>
      </c>
      <c r="H61" s="54">
        <f t="shared" si="9"/>
        <v>12600</v>
      </c>
    </row>
    <row r="62" spans="1:8" ht="23.25" customHeight="1" x14ac:dyDescent="0.25">
      <c r="A62" s="52">
        <v>42</v>
      </c>
      <c r="B62" s="53" t="s">
        <v>126</v>
      </c>
      <c r="C62" s="53" t="s">
        <v>78</v>
      </c>
      <c r="D62" s="54">
        <v>9000</v>
      </c>
      <c r="E62" s="52">
        <v>30</v>
      </c>
      <c r="F62" s="54">
        <f t="shared" si="8"/>
        <v>11700</v>
      </c>
      <c r="G62" s="52"/>
      <c r="H62" s="54">
        <f t="shared" si="9"/>
        <v>11700</v>
      </c>
    </row>
    <row r="63" spans="1:8" ht="23.25" customHeight="1" x14ac:dyDescent="0.25">
      <c r="A63" s="100" t="s">
        <v>29</v>
      </c>
      <c r="B63" s="103"/>
      <c r="C63" s="103"/>
      <c r="D63" s="103"/>
      <c r="E63" s="103"/>
      <c r="F63" s="103"/>
      <c r="G63" s="103"/>
      <c r="H63" s="104"/>
    </row>
    <row r="64" spans="1:8" ht="23.25" customHeight="1" x14ac:dyDescent="0.25">
      <c r="A64" s="52">
        <v>43</v>
      </c>
      <c r="B64" s="53"/>
      <c r="C64" s="53" t="s">
        <v>147</v>
      </c>
      <c r="D64" s="54">
        <v>13500</v>
      </c>
      <c r="E64" s="52">
        <v>40</v>
      </c>
      <c r="F64" s="54">
        <f t="shared" ref="F64:F71" si="10">D64*E64%+D64</f>
        <v>18900</v>
      </c>
      <c r="G64" s="52"/>
      <c r="H64" s="54">
        <f>D64+(D64*E64%+D64*G64%)</f>
        <v>18900</v>
      </c>
    </row>
    <row r="65" spans="1:8" ht="23.25" customHeight="1" x14ac:dyDescent="0.25">
      <c r="A65" s="52">
        <v>44</v>
      </c>
      <c r="B65" s="53"/>
      <c r="C65" s="53" t="s">
        <v>148</v>
      </c>
      <c r="D65" s="54">
        <v>12000</v>
      </c>
      <c r="E65" s="52">
        <v>40</v>
      </c>
      <c r="F65" s="54">
        <f t="shared" si="10"/>
        <v>16800</v>
      </c>
      <c r="G65" s="52"/>
      <c r="H65" s="54">
        <f>D65+(D65*E65%+D65*G65%)</f>
        <v>16800</v>
      </c>
    </row>
    <row r="66" spans="1:8" ht="23.25" customHeight="1" x14ac:dyDescent="0.25">
      <c r="A66" s="52">
        <v>45</v>
      </c>
      <c r="B66" s="53"/>
      <c r="C66" s="53" t="s">
        <v>145</v>
      </c>
      <c r="D66" s="54">
        <v>11000</v>
      </c>
      <c r="E66" s="52">
        <v>30</v>
      </c>
      <c r="F66" s="54">
        <f t="shared" si="10"/>
        <v>14300</v>
      </c>
      <c r="G66" s="52"/>
      <c r="H66" s="54">
        <f>D66+(D66*E66%+D66*G66%)</f>
        <v>14300</v>
      </c>
    </row>
    <row r="67" spans="1:8" ht="23.25" customHeight="1" x14ac:dyDescent="0.25">
      <c r="A67" s="52">
        <v>46</v>
      </c>
      <c r="B67" s="53"/>
      <c r="C67" s="53" t="s">
        <v>145</v>
      </c>
      <c r="D67" s="54">
        <v>11000</v>
      </c>
      <c r="E67" s="52">
        <v>30</v>
      </c>
      <c r="F67" s="54">
        <f t="shared" si="10"/>
        <v>14300</v>
      </c>
      <c r="G67" s="52"/>
      <c r="H67" s="54"/>
    </row>
    <row r="68" spans="1:8" ht="23.25" customHeight="1" x14ac:dyDescent="0.25">
      <c r="A68" s="52">
        <v>47</v>
      </c>
      <c r="B68" s="53"/>
      <c r="C68" s="53" t="s">
        <v>145</v>
      </c>
      <c r="D68" s="54">
        <v>11000</v>
      </c>
      <c r="E68" s="52">
        <v>30</v>
      </c>
      <c r="F68" s="54">
        <f t="shared" si="10"/>
        <v>14300</v>
      </c>
      <c r="G68" s="52"/>
      <c r="H68" s="54"/>
    </row>
    <row r="69" spans="1:8" ht="23.25" customHeight="1" x14ac:dyDescent="0.25">
      <c r="A69" s="52">
        <v>48</v>
      </c>
      <c r="B69" s="51"/>
      <c r="C69" s="53" t="s">
        <v>145</v>
      </c>
      <c r="D69" s="54">
        <v>11000</v>
      </c>
      <c r="E69" s="52">
        <v>30</v>
      </c>
      <c r="F69" s="54">
        <f t="shared" si="10"/>
        <v>14300</v>
      </c>
      <c r="G69" s="52"/>
      <c r="H69" s="54">
        <f>D69+(D69*E69%+D69*G69%)</f>
        <v>14300</v>
      </c>
    </row>
    <row r="70" spans="1:8" ht="23.25" customHeight="1" x14ac:dyDescent="0.25">
      <c r="A70" s="52">
        <v>49</v>
      </c>
      <c r="B70" s="51"/>
      <c r="C70" s="53" t="s">
        <v>145</v>
      </c>
      <c r="D70" s="54">
        <v>11000</v>
      </c>
      <c r="E70" s="52">
        <v>30</v>
      </c>
      <c r="F70" s="54">
        <f t="shared" si="10"/>
        <v>14300</v>
      </c>
      <c r="G70" s="52"/>
      <c r="H70" s="54">
        <f>D70+(D70*E70%+D70*G70%)</f>
        <v>14300</v>
      </c>
    </row>
    <row r="71" spans="1:8" ht="23.25" customHeight="1" x14ac:dyDescent="0.25">
      <c r="A71" s="52">
        <v>50</v>
      </c>
      <c r="B71" s="53"/>
      <c r="C71" s="51" t="s">
        <v>146</v>
      </c>
      <c r="D71" s="54">
        <v>9000</v>
      </c>
      <c r="E71" s="52">
        <v>30</v>
      </c>
      <c r="F71" s="54">
        <f t="shared" si="10"/>
        <v>11700</v>
      </c>
      <c r="G71" s="52">
        <v>10</v>
      </c>
      <c r="H71" s="54">
        <f>D71+(D71*E71%+D71*G71%)</f>
        <v>12600</v>
      </c>
    </row>
    <row r="72" spans="1:8" ht="23.25" customHeight="1" x14ac:dyDescent="0.25">
      <c r="A72" s="52"/>
      <c r="B72" s="53"/>
      <c r="C72" s="51"/>
      <c r="D72" s="54"/>
      <c r="E72" s="52"/>
      <c r="F72" s="54"/>
      <c r="G72" s="52"/>
      <c r="H72" s="54"/>
    </row>
    <row r="73" spans="1:8" ht="23.25" customHeight="1" x14ac:dyDescent="0.25">
      <c r="A73" s="52"/>
      <c r="B73" s="53"/>
      <c r="C73" s="51"/>
      <c r="D73" s="54"/>
      <c r="E73" s="52"/>
      <c r="F73" s="54"/>
      <c r="G73" s="52"/>
      <c r="H73" s="54"/>
    </row>
    <row r="74" spans="1:8" ht="23.25" customHeight="1" x14ac:dyDescent="0.25">
      <c r="A74" s="52"/>
      <c r="B74" s="53"/>
      <c r="C74" s="51"/>
      <c r="D74" s="54"/>
      <c r="E74" s="52"/>
      <c r="F74" s="54"/>
      <c r="G74" s="52"/>
      <c r="H74" s="54"/>
    </row>
    <row r="75" spans="1:8" ht="23.25" customHeight="1" x14ac:dyDescent="0.25">
      <c r="A75" s="52"/>
      <c r="B75" s="53"/>
      <c r="C75" s="51"/>
      <c r="D75" s="54"/>
      <c r="E75" s="52"/>
      <c r="F75" s="54"/>
      <c r="G75" s="52"/>
      <c r="H75" s="54"/>
    </row>
    <row r="76" spans="1:8" ht="23.25" customHeight="1" x14ac:dyDescent="0.25">
      <c r="A76" s="52"/>
      <c r="B76" s="53"/>
      <c r="C76" s="51"/>
      <c r="D76" s="54"/>
      <c r="E76" s="52"/>
      <c r="F76" s="54"/>
      <c r="G76" s="52"/>
      <c r="H76" s="54"/>
    </row>
    <row r="77" spans="1:8" x14ac:dyDescent="0.25">
      <c r="A77" s="99" t="s">
        <v>144</v>
      </c>
      <c r="B77" s="99"/>
      <c r="C77" s="99"/>
      <c r="D77" s="99"/>
      <c r="E77" s="99"/>
      <c r="F77" s="99"/>
      <c r="G77" s="99"/>
      <c r="H77" s="99"/>
    </row>
    <row r="78" spans="1:8" ht="66" x14ac:dyDescent="0.25">
      <c r="A78" s="52">
        <v>51</v>
      </c>
      <c r="B78" s="53">
        <v>1</v>
      </c>
      <c r="C78" s="53" t="s">
        <v>143</v>
      </c>
      <c r="D78" s="54">
        <v>11500</v>
      </c>
      <c r="E78" s="52">
        <v>40</v>
      </c>
      <c r="F78" s="54">
        <f>D78*E78%+D78</f>
        <v>16100</v>
      </c>
      <c r="G78" s="52">
        <v>10</v>
      </c>
      <c r="H78" s="54">
        <f>D78+(D78*E78%+D78*G78%)</f>
        <v>17250</v>
      </c>
    </row>
    <row r="79" spans="1:8" ht="12" customHeight="1" x14ac:dyDescent="0.25">
      <c r="A79" s="52">
        <v>52</v>
      </c>
      <c r="B79" s="53" t="s">
        <v>81</v>
      </c>
      <c r="C79" s="45" t="s">
        <v>115</v>
      </c>
      <c r="D79" s="54">
        <v>11000</v>
      </c>
      <c r="E79" s="52">
        <v>20</v>
      </c>
      <c r="F79" s="54">
        <f>D79*E79%+D79</f>
        <v>13200</v>
      </c>
      <c r="G79" s="52">
        <v>10</v>
      </c>
      <c r="H79" s="54">
        <f>D79+(D79*E79%+D79*G79%)</f>
        <v>14300</v>
      </c>
    </row>
    <row r="80" spans="1:8" ht="12" customHeight="1" x14ac:dyDescent="0.25">
      <c r="A80" s="52">
        <v>53</v>
      </c>
      <c r="B80" s="53" t="s">
        <v>142</v>
      </c>
      <c r="C80" s="51" t="s">
        <v>72</v>
      </c>
      <c r="D80" s="54">
        <v>9000</v>
      </c>
      <c r="E80" s="52">
        <v>30</v>
      </c>
      <c r="F80" s="54">
        <f>D80*E80%+D80</f>
        <v>11700</v>
      </c>
      <c r="G80" s="52"/>
      <c r="H80" s="54">
        <f>D80+(D80*E80%+D80*G80%)</f>
        <v>11700</v>
      </c>
    </row>
    <row r="81" spans="1:11" ht="12" customHeight="1" x14ac:dyDescent="0.25">
      <c r="A81" s="52">
        <v>54</v>
      </c>
      <c r="B81" s="53" t="s">
        <v>125</v>
      </c>
      <c r="C81" s="51" t="s">
        <v>72</v>
      </c>
      <c r="D81" s="54">
        <v>9000</v>
      </c>
      <c r="E81" s="52">
        <v>30</v>
      </c>
      <c r="F81" s="54">
        <f>D81*E81%+D81</f>
        <v>11700</v>
      </c>
      <c r="G81" s="52"/>
      <c r="H81" s="54">
        <f>D81+(D81*E81%+D81*G81%)</f>
        <v>11700</v>
      </c>
    </row>
    <row r="82" spans="1:11" ht="12.75" customHeight="1" x14ac:dyDescent="0.25">
      <c r="A82" s="52">
        <v>55</v>
      </c>
      <c r="B82" s="53" t="s">
        <v>83</v>
      </c>
      <c r="C82" s="53" t="s">
        <v>78</v>
      </c>
      <c r="D82" s="54">
        <v>8000</v>
      </c>
      <c r="E82" s="52">
        <v>20</v>
      </c>
      <c r="F82" s="54">
        <f>D82*E82%+D82</f>
        <v>9600</v>
      </c>
      <c r="G82" s="52"/>
      <c r="H82" s="54">
        <f>D82+(D82*E82%+D82*G82%)</f>
        <v>9600</v>
      </c>
    </row>
    <row r="83" spans="1:11" x14ac:dyDescent="0.25">
      <c r="A83" s="99" t="s">
        <v>128</v>
      </c>
      <c r="B83" s="99"/>
      <c r="C83" s="99"/>
      <c r="D83" s="99"/>
      <c r="E83" s="99"/>
      <c r="F83" s="99"/>
      <c r="G83" s="99"/>
      <c r="H83" s="99"/>
    </row>
    <row r="84" spans="1:11" ht="11.25" customHeight="1" x14ac:dyDescent="0.25">
      <c r="A84" s="52">
        <v>56</v>
      </c>
      <c r="B84" s="53" t="s">
        <v>120</v>
      </c>
      <c r="C84" s="53" t="s">
        <v>91</v>
      </c>
      <c r="D84" s="54">
        <v>9000</v>
      </c>
      <c r="E84" s="52">
        <v>30</v>
      </c>
      <c r="F84" s="54">
        <f>D84*E84%+D84</f>
        <v>11700</v>
      </c>
      <c r="G84" s="52">
        <v>10</v>
      </c>
      <c r="H84" s="54">
        <f>D84+(D84*E84%+D84*G84%)</f>
        <v>12600</v>
      </c>
    </row>
    <row r="85" spans="1:11" ht="11.25" customHeight="1" x14ac:dyDescent="0.25">
      <c r="A85" s="60">
        <v>57</v>
      </c>
      <c r="B85" s="61" t="s">
        <v>121</v>
      </c>
      <c r="C85" s="53" t="s">
        <v>91</v>
      </c>
      <c r="D85" s="62">
        <v>7000</v>
      </c>
      <c r="E85" s="60">
        <v>20</v>
      </c>
      <c r="F85" s="54">
        <f>D85*E85%+D85</f>
        <v>8400</v>
      </c>
      <c r="G85" s="60">
        <v>10</v>
      </c>
      <c r="H85" s="54">
        <f>D85+(D85*E85%+D85*G85%)</f>
        <v>9100</v>
      </c>
    </row>
    <row r="86" spans="1:11" ht="12" customHeight="1" thickBot="1" x14ac:dyDescent="0.3">
      <c r="A86" s="55">
        <v>58</v>
      </c>
      <c r="B86" s="56" t="s">
        <v>94</v>
      </c>
      <c r="C86" s="56" t="s">
        <v>100</v>
      </c>
      <c r="D86" s="57">
        <v>5000</v>
      </c>
      <c r="E86" s="55"/>
      <c r="F86" s="57">
        <f>D86*E86%+D86</f>
        <v>5000</v>
      </c>
      <c r="G86" s="55">
        <v>20</v>
      </c>
      <c r="H86" s="57">
        <f>D86+(D86*E86%+D86*G86%)</f>
        <v>6000</v>
      </c>
    </row>
    <row r="87" spans="1:11" ht="13.8" thickTop="1" x14ac:dyDescent="0.25">
      <c r="A87" s="105" t="s">
        <v>96</v>
      </c>
      <c r="B87" s="105"/>
      <c r="C87" s="58"/>
      <c r="D87" s="47">
        <f>SUM(D16:D17:D18:D19:D20:D21:D23:D24:D25:D27:D28:D29:D30:D31:D32:D33:D34:D35:D36:D37:D39:D40:D41:D42:D43:D44:D45:D47:D48:D49:D50:D51:D52:D53:D54:D55:D57:D58:D59:D60:D61:D62:D64:D65:D66:D67:D68:D69:D70:D71:D78:D79:D80:D81:D82:D84:D86)</f>
        <v>622500</v>
      </c>
      <c r="E87" s="59"/>
      <c r="F87" s="47">
        <f>SUM(F16:F17:F18:F19:F20:F21:F23:F24:F25:F27:F28:F29:F30:F31:F32:F33:F34:F35:F36:F37:F39:F40:F41:F42:F43:F44:F45:F47:F48:F49:F50:F51:F52:F53:F54:F55:F57:F58:F59:F60:F61:F62:F64:F65:F66:F67:F68:F69:F70:F71:F78:F79:F80:F81:F82:F84:F86)</f>
        <v>812950</v>
      </c>
      <c r="G87" s="59"/>
      <c r="H87" s="47">
        <f>SUM(H16:H17:H18:H19:H20:H21:H23:H24:H25:H27:H28:H29:H30:H31:H32:H33:H34:H35:H36:H37:H39:H40:H41:H42:H43:H44:H45:H47:H48:H49:H50:H51:H52:H53:H54:H55:H57:H58:H59:H60:H61:H62:H64:H65:H66:H67:H68:H69:H70:H71:H78:H79:H80:H81:H82:H84:H86)</f>
        <v>840450</v>
      </c>
    </row>
    <row r="88" spans="1:11" x14ac:dyDescent="0.25">
      <c r="A88" s="106" t="s">
        <v>113</v>
      </c>
      <c r="B88" s="106"/>
      <c r="C88" s="106"/>
      <c r="D88" s="54">
        <f>SUM(D19:D20:D21:D25:D33:D34:D35:D36:D37:D40:D41:D45:D51:D52:D55:D59:D60:D61:D64:D65:D66:D67:D68:D69:D70:D71:D78)</f>
        <v>520500</v>
      </c>
      <c r="E88" s="52"/>
      <c r="F88" s="54">
        <f>SUM(F19:F20:F21:F25:F33:F34:F35:F36:F37:F40:F41:F45:F51:F52:F55:F59:F60:F61:F64:F65:F66:F67:F68:F69:F70:F71:F78)</f>
        <v>675650</v>
      </c>
      <c r="G88" s="52"/>
      <c r="H88" s="54">
        <f>SUM(H19:H20:H21:H25:H33:H34:H35:H36:H37:H40:H41:H45:H51:H52:H55:H59:H60:H61:H64:H65:H66:H67:H68:H69:H70:H71:H78)</f>
        <v>688650</v>
      </c>
      <c r="K88">
        <f>16.5*12+16.5*1.5*4+7*16.5+3*17.5</f>
        <v>465</v>
      </c>
    </row>
    <row r="89" spans="1:11" ht="13.8" thickBot="1" x14ac:dyDescent="0.3">
      <c r="A89" s="97" t="s">
        <v>116</v>
      </c>
      <c r="B89" s="98"/>
      <c r="C89" s="98"/>
      <c r="D89" s="63">
        <f>SUM(D87+D88)</f>
        <v>1143000</v>
      </c>
      <c r="E89" s="64"/>
      <c r="F89" s="63">
        <f>SUM(F87+F88)</f>
        <v>1488600</v>
      </c>
      <c r="G89" s="64"/>
      <c r="H89" s="63">
        <f>SUM(H87+H88)</f>
        <v>1529100</v>
      </c>
      <c r="K89">
        <f>K88/12/1.13</f>
        <v>34.292035398230091</v>
      </c>
    </row>
    <row r="90" spans="1:11" ht="13.8" thickTop="1" x14ac:dyDescent="0.25">
      <c r="A90" s="46" t="s">
        <v>109</v>
      </c>
    </row>
    <row r="91" spans="1:11" x14ac:dyDescent="0.25">
      <c r="A91" s="46" t="s">
        <v>110</v>
      </c>
    </row>
    <row r="92" spans="1:11" x14ac:dyDescent="0.25">
      <c r="A92" s="46" t="s">
        <v>111</v>
      </c>
    </row>
  </sheetData>
  <mergeCells count="21">
    <mergeCell ref="A38:H38"/>
    <mergeCell ref="A11:H11"/>
    <mergeCell ref="A83:H83"/>
    <mergeCell ref="A15:H15"/>
    <mergeCell ref="A22:C22"/>
    <mergeCell ref="A26:H26"/>
    <mergeCell ref="A89:C89"/>
    <mergeCell ref="A46:H46"/>
    <mergeCell ref="A56:H56"/>
    <mergeCell ref="A63:H63"/>
    <mergeCell ref="A77:H77"/>
    <mergeCell ref="A87:B87"/>
    <mergeCell ref="A88:C88"/>
    <mergeCell ref="D1:H1"/>
    <mergeCell ref="D2:H2"/>
    <mergeCell ref="D3:H3"/>
    <mergeCell ref="D4:H4"/>
    <mergeCell ref="B10:H10"/>
    <mergeCell ref="D6:H6"/>
    <mergeCell ref="A9:H9"/>
    <mergeCell ref="D7:H7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workbookViewId="0">
      <selection activeCell="M16" sqref="M16"/>
    </sheetView>
  </sheetViews>
  <sheetFormatPr defaultRowHeight="13.2" x14ac:dyDescent="0.25"/>
  <cols>
    <col min="1" max="1" width="5" customWidth="1"/>
    <col min="2" max="2" width="36.44140625" customWidth="1"/>
    <col min="3" max="3" width="5.88671875" customWidth="1"/>
    <col min="4" max="4" width="9.6640625" customWidth="1"/>
    <col min="5" max="5" width="6.5546875" customWidth="1"/>
    <col min="6" max="6" width="6.6640625" customWidth="1"/>
    <col min="7" max="7" width="11.44140625" customWidth="1"/>
    <col min="8" max="8" width="6.88671875" customWidth="1"/>
    <col min="9" max="9" width="8.88671875" customWidth="1"/>
    <col min="10" max="10" width="7.5546875" customWidth="1"/>
    <col min="12" max="12" width="4.44140625" customWidth="1"/>
    <col min="13" max="13" width="20.109375" customWidth="1"/>
    <col min="14" max="14" width="36.6640625" customWidth="1"/>
    <col min="15" max="15" width="7.6640625" customWidth="1"/>
    <col min="16" max="16" width="6.44140625" customWidth="1"/>
    <col min="17" max="17" width="7.88671875" customWidth="1"/>
    <col min="18" max="18" width="6.5546875" customWidth="1"/>
    <col min="19" max="19" width="7.6640625" customWidth="1"/>
  </cols>
  <sheetData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view="pageBreakPreview" zoomScale="90" zoomScaleNormal="100" zoomScaleSheetLayoutView="90" workbookViewId="0">
      <selection activeCell="I2" sqref="I2"/>
    </sheetView>
  </sheetViews>
  <sheetFormatPr defaultColWidth="8.88671875" defaultRowHeight="15" x14ac:dyDescent="0.25"/>
  <cols>
    <col min="1" max="1" width="3.44140625" style="66" customWidth="1"/>
    <col min="2" max="2" width="14.6640625" style="66" customWidth="1"/>
    <col min="3" max="3" width="12.5546875" style="66" customWidth="1"/>
    <col min="4" max="4" width="40.44140625" style="66" customWidth="1"/>
    <col min="5" max="5" width="23.77734375" style="66" customWidth="1"/>
    <col min="6" max="16384" width="8.88671875" style="66"/>
  </cols>
  <sheetData>
    <row r="1" spans="1:5" s="65" customFormat="1" ht="39" customHeight="1" x14ac:dyDescent="0.25">
      <c r="A1" s="116" t="s">
        <v>226</v>
      </c>
      <c r="B1" s="116"/>
      <c r="C1" s="116"/>
      <c r="D1" s="116"/>
      <c r="E1" s="116"/>
    </row>
    <row r="2" spans="1:5" s="65" customFormat="1" ht="66" customHeight="1" x14ac:dyDescent="0.25">
      <c r="A2" s="73" t="s">
        <v>156</v>
      </c>
      <c r="B2" s="73" t="s">
        <v>155</v>
      </c>
      <c r="C2" s="73" t="s">
        <v>2</v>
      </c>
      <c r="D2" s="73" t="s">
        <v>163</v>
      </c>
      <c r="E2" s="73" t="s">
        <v>189</v>
      </c>
    </row>
    <row r="3" spans="1:5" s="65" customFormat="1" ht="22.2" customHeight="1" x14ac:dyDescent="0.25">
      <c r="A3" s="109" t="s">
        <v>127</v>
      </c>
      <c r="B3" s="109"/>
      <c r="C3" s="109"/>
      <c r="D3" s="109"/>
      <c r="E3" s="109"/>
    </row>
    <row r="4" spans="1:5" s="65" customFormat="1" ht="40.049999999999997" customHeight="1" x14ac:dyDescent="0.25">
      <c r="A4" s="115">
        <v>1</v>
      </c>
      <c r="B4" s="112" t="s">
        <v>178</v>
      </c>
      <c r="C4" s="112" t="s">
        <v>179</v>
      </c>
      <c r="D4" s="69" t="s">
        <v>206</v>
      </c>
      <c r="E4" s="68" t="s">
        <v>220</v>
      </c>
    </row>
    <row r="5" spans="1:5" s="65" customFormat="1" ht="40.049999999999997" customHeight="1" x14ac:dyDescent="0.25">
      <c r="A5" s="115"/>
      <c r="B5" s="112"/>
      <c r="C5" s="112"/>
      <c r="D5" s="69" t="s">
        <v>181</v>
      </c>
      <c r="E5" s="68" t="s">
        <v>200</v>
      </c>
    </row>
    <row r="6" spans="1:5" s="65" customFormat="1" ht="40.049999999999997" customHeight="1" x14ac:dyDescent="0.25">
      <c r="A6" s="72">
        <v>2</v>
      </c>
      <c r="B6" s="70" t="s">
        <v>180</v>
      </c>
      <c r="C6" s="76" t="s">
        <v>179</v>
      </c>
      <c r="D6" s="69" t="s">
        <v>181</v>
      </c>
      <c r="E6" s="68" t="s">
        <v>210</v>
      </c>
    </row>
    <row r="7" spans="1:5" s="65" customFormat="1" ht="40.049999999999997" customHeight="1" x14ac:dyDescent="0.25">
      <c r="A7" s="109" t="s">
        <v>208</v>
      </c>
      <c r="B7" s="109"/>
      <c r="C7" s="109"/>
      <c r="D7" s="109"/>
      <c r="E7" s="109"/>
    </row>
    <row r="8" spans="1:5" s="65" customFormat="1" ht="40.049999999999997" customHeight="1" x14ac:dyDescent="0.25">
      <c r="A8" s="77">
        <v>3</v>
      </c>
      <c r="B8" s="76" t="s">
        <v>157</v>
      </c>
      <c r="C8" s="76" t="s">
        <v>223</v>
      </c>
      <c r="D8" s="70" t="s">
        <v>173</v>
      </c>
      <c r="E8" s="68" t="s">
        <v>210</v>
      </c>
    </row>
    <row r="9" spans="1:5" s="65" customFormat="1" ht="40.049999999999997" customHeight="1" x14ac:dyDescent="0.25">
      <c r="A9" s="71">
        <v>4</v>
      </c>
      <c r="B9" s="69" t="s">
        <v>192</v>
      </c>
      <c r="C9" s="76" t="s">
        <v>99</v>
      </c>
      <c r="D9" s="69" t="s">
        <v>174</v>
      </c>
      <c r="E9" s="68" t="s">
        <v>193</v>
      </c>
    </row>
    <row r="10" spans="1:5" s="65" customFormat="1" ht="40.049999999999997" customHeight="1" x14ac:dyDescent="0.25">
      <c r="A10" s="74">
        <v>5</v>
      </c>
      <c r="B10" s="69" t="s">
        <v>214</v>
      </c>
      <c r="C10" s="76" t="s">
        <v>99</v>
      </c>
      <c r="D10" s="69" t="s">
        <v>216</v>
      </c>
      <c r="E10" s="68" t="s">
        <v>217</v>
      </c>
    </row>
    <row r="11" spans="1:5" s="65" customFormat="1" ht="40.049999999999997" customHeight="1" x14ac:dyDescent="0.25">
      <c r="A11" s="110">
        <v>6</v>
      </c>
      <c r="B11" s="112" t="s">
        <v>160</v>
      </c>
      <c r="C11" s="113" t="s">
        <v>99</v>
      </c>
      <c r="D11" s="69" t="s">
        <v>197</v>
      </c>
      <c r="E11" s="68" t="s">
        <v>205</v>
      </c>
    </row>
    <row r="12" spans="1:5" s="65" customFormat="1" ht="40.049999999999997" customHeight="1" x14ac:dyDescent="0.25">
      <c r="A12" s="111"/>
      <c r="B12" s="112"/>
      <c r="C12" s="114"/>
      <c r="D12" s="69" t="s">
        <v>215</v>
      </c>
      <c r="E12" s="68" t="s">
        <v>211</v>
      </c>
    </row>
    <row r="13" spans="1:5" s="65" customFormat="1" ht="40.049999999999997" customHeight="1" x14ac:dyDescent="0.25">
      <c r="A13" s="115">
        <v>7</v>
      </c>
      <c r="B13" s="112" t="s">
        <v>196</v>
      </c>
      <c r="C13" s="112" t="s">
        <v>99</v>
      </c>
      <c r="D13" s="69" t="s">
        <v>197</v>
      </c>
      <c r="E13" s="68" t="s">
        <v>199</v>
      </c>
    </row>
    <row r="14" spans="1:5" s="65" customFormat="1" ht="40.049999999999997" customHeight="1" x14ac:dyDescent="0.25">
      <c r="A14" s="115"/>
      <c r="B14" s="112"/>
      <c r="C14" s="112"/>
      <c r="D14" s="69" t="s">
        <v>177</v>
      </c>
      <c r="E14" s="68" t="s">
        <v>203</v>
      </c>
    </row>
    <row r="15" spans="1:5" s="65" customFormat="1" ht="40.049999999999997" customHeight="1" x14ac:dyDescent="0.25">
      <c r="A15" s="75">
        <v>8</v>
      </c>
      <c r="B15" s="69" t="s">
        <v>194</v>
      </c>
      <c r="C15" s="76" t="s">
        <v>99</v>
      </c>
      <c r="D15" s="69" t="s">
        <v>188</v>
      </c>
      <c r="E15" s="68" t="s">
        <v>195</v>
      </c>
    </row>
    <row r="16" spans="1:5" s="65" customFormat="1" ht="40.049999999999997" customHeight="1" x14ac:dyDescent="0.25">
      <c r="A16" s="75">
        <v>9</v>
      </c>
      <c r="B16" s="70" t="s">
        <v>165</v>
      </c>
      <c r="C16" s="70" t="s">
        <v>99</v>
      </c>
      <c r="D16" s="69" t="s">
        <v>172</v>
      </c>
      <c r="E16" s="68" t="s">
        <v>207</v>
      </c>
    </row>
    <row r="17" spans="1:5" s="65" customFormat="1" ht="40.049999999999997" customHeight="1" x14ac:dyDescent="0.25">
      <c r="A17" s="75">
        <v>10</v>
      </c>
      <c r="B17" s="69" t="s">
        <v>201</v>
      </c>
      <c r="C17" s="76" t="s">
        <v>99</v>
      </c>
      <c r="D17" s="69" t="s">
        <v>172</v>
      </c>
      <c r="E17" s="68" t="s">
        <v>202</v>
      </c>
    </row>
    <row r="18" spans="1:5" s="65" customFormat="1" ht="40.049999999999997" customHeight="1" x14ac:dyDescent="0.25">
      <c r="A18" s="75">
        <v>11</v>
      </c>
      <c r="B18" s="70" t="s">
        <v>164</v>
      </c>
      <c r="C18" s="70" t="s">
        <v>99</v>
      </c>
      <c r="D18" s="69" t="s">
        <v>171</v>
      </c>
      <c r="E18" s="68" t="s">
        <v>204</v>
      </c>
    </row>
    <row r="19" spans="1:5" s="65" customFormat="1" ht="40.049999999999997" customHeight="1" x14ac:dyDescent="0.25">
      <c r="A19" s="75">
        <v>12</v>
      </c>
      <c r="B19" s="70" t="s">
        <v>158</v>
      </c>
      <c r="C19" s="70" t="s">
        <v>99</v>
      </c>
      <c r="D19" s="70" t="s">
        <v>171</v>
      </c>
      <c r="E19" s="68" t="s">
        <v>221</v>
      </c>
    </row>
    <row r="20" spans="1:5" s="65" customFormat="1" ht="40.049999999999997" customHeight="1" x14ac:dyDescent="0.25">
      <c r="A20" s="75">
        <v>13</v>
      </c>
      <c r="B20" s="69" t="s">
        <v>159</v>
      </c>
      <c r="C20" s="76" t="s">
        <v>99</v>
      </c>
      <c r="D20" s="69" t="s">
        <v>173</v>
      </c>
      <c r="E20" s="68" t="s">
        <v>207</v>
      </c>
    </row>
    <row r="21" spans="1:5" s="65" customFormat="1" ht="40.049999999999997" customHeight="1" x14ac:dyDescent="0.25">
      <c r="A21" s="109" t="s">
        <v>209</v>
      </c>
      <c r="B21" s="109"/>
      <c r="C21" s="109"/>
      <c r="D21" s="109"/>
      <c r="E21" s="109"/>
    </row>
    <row r="22" spans="1:5" s="65" customFormat="1" ht="40.049999999999997" customHeight="1" x14ac:dyDescent="0.25">
      <c r="A22" s="71">
        <v>14</v>
      </c>
      <c r="B22" s="70" t="s">
        <v>168</v>
      </c>
      <c r="C22" s="76" t="s">
        <v>56</v>
      </c>
      <c r="D22" s="69" t="s">
        <v>212</v>
      </c>
      <c r="E22" s="68" t="s">
        <v>211</v>
      </c>
    </row>
    <row r="23" spans="1:5" s="65" customFormat="1" ht="40.049999999999997" customHeight="1" x14ac:dyDescent="0.25">
      <c r="A23" s="71">
        <v>15</v>
      </c>
      <c r="B23" s="70" t="s">
        <v>184</v>
      </c>
      <c r="C23" s="76" t="s">
        <v>223</v>
      </c>
      <c r="D23" s="69" t="s">
        <v>185</v>
      </c>
      <c r="E23" s="68" t="s">
        <v>210</v>
      </c>
    </row>
    <row r="24" spans="1:5" s="65" customFormat="1" ht="40.049999999999997" customHeight="1" x14ac:dyDescent="0.25">
      <c r="A24" s="71">
        <v>16</v>
      </c>
      <c r="B24" s="70" t="s">
        <v>162</v>
      </c>
      <c r="C24" s="76" t="s">
        <v>99</v>
      </c>
      <c r="D24" s="69" t="s">
        <v>175</v>
      </c>
      <c r="E24" s="68" t="s">
        <v>210</v>
      </c>
    </row>
    <row r="25" spans="1:5" s="65" customFormat="1" ht="40.049999999999997" customHeight="1" x14ac:dyDescent="0.25">
      <c r="A25" s="71">
        <v>17</v>
      </c>
      <c r="B25" s="70" t="s">
        <v>166</v>
      </c>
      <c r="C25" s="76" t="s">
        <v>99</v>
      </c>
      <c r="D25" s="69" t="s">
        <v>175</v>
      </c>
      <c r="E25" s="68" t="s">
        <v>210</v>
      </c>
    </row>
    <row r="26" spans="1:5" s="65" customFormat="1" ht="40.049999999999997" customHeight="1" x14ac:dyDescent="0.25">
      <c r="A26" s="70">
        <v>18</v>
      </c>
      <c r="B26" s="70" t="s">
        <v>161</v>
      </c>
      <c r="C26" s="76" t="s">
        <v>99</v>
      </c>
      <c r="D26" s="69" t="s">
        <v>187</v>
      </c>
      <c r="E26" s="68" t="s">
        <v>207</v>
      </c>
    </row>
    <row r="27" spans="1:5" s="65" customFormat="1" ht="40.049999999999997" customHeight="1" x14ac:dyDescent="0.25">
      <c r="A27" s="115">
        <v>19</v>
      </c>
      <c r="B27" s="112" t="s">
        <v>186</v>
      </c>
      <c r="C27" s="112" t="s">
        <v>99</v>
      </c>
      <c r="D27" s="69" t="s">
        <v>224</v>
      </c>
      <c r="E27" s="68" t="s">
        <v>225</v>
      </c>
    </row>
    <row r="28" spans="1:5" s="65" customFormat="1" ht="40.049999999999997" customHeight="1" x14ac:dyDescent="0.25">
      <c r="A28" s="115"/>
      <c r="B28" s="112"/>
      <c r="C28" s="112"/>
      <c r="D28" s="69" t="s">
        <v>190</v>
      </c>
      <c r="E28" s="68" t="s">
        <v>191</v>
      </c>
    </row>
    <row r="29" spans="1:5" s="65" customFormat="1" ht="40.049999999999997" customHeight="1" x14ac:dyDescent="0.25">
      <c r="A29" s="71">
        <v>20</v>
      </c>
      <c r="B29" s="69" t="s">
        <v>213</v>
      </c>
      <c r="C29" s="76" t="s">
        <v>99</v>
      </c>
      <c r="D29" s="67" t="s">
        <v>218</v>
      </c>
      <c r="E29" s="68" t="s">
        <v>217</v>
      </c>
    </row>
    <row r="30" spans="1:5" s="65" customFormat="1" ht="40.049999999999997" customHeight="1" x14ac:dyDescent="0.25">
      <c r="A30" s="71">
        <v>21</v>
      </c>
      <c r="B30" s="70" t="s">
        <v>182</v>
      </c>
      <c r="C30" s="70" t="s">
        <v>99</v>
      </c>
      <c r="D30" s="69" t="s">
        <v>183</v>
      </c>
      <c r="E30" s="68" t="s">
        <v>203</v>
      </c>
    </row>
    <row r="31" spans="1:5" s="65" customFormat="1" ht="40.049999999999997" customHeight="1" x14ac:dyDescent="0.25">
      <c r="A31" s="75">
        <v>22</v>
      </c>
      <c r="B31" s="70" t="s">
        <v>169</v>
      </c>
      <c r="C31" s="70" t="s">
        <v>99</v>
      </c>
      <c r="D31" s="69" t="s">
        <v>176</v>
      </c>
      <c r="E31" s="68" t="s">
        <v>221</v>
      </c>
    </row>
    <row r="32" spans="1:5" s="65" customFormat="1" ht="40.049999999999997" customHeight="1" x14ac:dyDescent="0.25">
      <c r="A32" s="75">
        <v>23</v>
      </c>
      <c r="B32" s="70" t="s">
        <v>170</v>
      </c>
      <c r="C32" s="70" t="s">
        <v>99</v>
      </c>
      <c r="D32" s="69" t="s">
        <v>185</v>
      </c>
      <c r="E32" s="68" t="s">
        <v>210</v>
      </c>
    </row>
    <row r="33" spans="1:5" s="65" customFormat="1" ht="27.6" customHeight="1" x14ac:dyDescent="0.25">
      <c r="A33" s="109" t="s">
        <v>198</v>
      </c>
      <c r="B33" s="109"/>
      <c r="C33" s="109"/>
      <c r="D33" s="109"/>
      <c r="E33" s="109"/>
    </row>
    <row r="34" spans="1:5" s="65" customFormat="1" ht="40.049999999999997" customHeight="1" x14ac:dyDescent="0.25">
      <c r="A34" s="71">
        <v>24</v>
      </c>
      <c r="B34" s="69" t="s">
        <v>167</v>
      </c>
      <c r="C34" s="76" t="s">
        <v>99</v>
      </c>
      <c r="D34" s="67" t="s">
        <v>219</v>
      </c>
      <c r="E34" s="68" t="s">
        <v>222</v>
      </c>
    </row>
    <row r="35" spans="1:5" s="65" customFormat="1" x14ac:dyDescent="0.25">
      <c r="D35" s="66"/>
      <c r="E35" s="66"/>
    </row>
    <row r="36" spans="1:5" s="65" customFormat="1" x14ac:dyDescent="0.25">
      <c r="D36" s="66"/>
      <c r="E36" s="66"/>
    </row>
    <row r="37" spans="1:5" s="65" customFormat="1" x14ac:dyDescent="0.25">
      <c r="D37" s="66"/>
      <c r="E37" s="66"/>
    </row>
    <row r="38" spans="1:5" s="65" customFormat="1" x14ac:dyDescent="0.25">
      <c r="D38" s="66"/>
      <c r="E38" s="66"/>
    </row>
    <row r="39" spans="1:5" s="65" customFormat="1" x14ac:dyDescent="0.25">
      <c r="D39" s="66"/>
      <c r="E39" s="66"/>
    </row>
    <row r="40" spans="1:5" s="65" customFormat="1" x14ac:dyDescent="0.25">
      <c r="D40" s="66"/>
      <c r="E40" s="66"/>
    </row>
    <row r="41" spans="1:5" s="65" customFormat="1" x14ac:dyDescent="0.25">
      <c r="D41" s="66"/>
      <c r="E41" s="66"/>
    </row>
    <row r="42" spans="1:5" s="65" customFormat="1" x14ac:dyDescent="0.25">
      <c r="D42" s="66"/>
      <c r="E42" s="66"/>
    </row>
    <row r="43" spans="1:5" s="65" customFormat="1" x14ac:dyDescent="0.25">
      <c r="D43" s="66"/>
      <c r="E43" s="66"/>
    </row>
    <row r="44" spans="1:5" s="65" customFormat="1" x14ac:dyDescent="0.25">
      <c r="D44" s="66"/>
      <c r="E44" s="66"/>
    </row>
    <row r="45" spans="1:5" s="65" customFormat="1" x14ac:dyDescent="0.25">
      <c r="D45" s="66"/>
      <c r="E45" s="66"/>
    </row>
    <row r="46" spans="1:5" s="65" customFormat="1" x14ac:dyDescent="0.25">
      <c r="D46" s="66"/>
      <c r="E46" s="66"/>
    </row>
    <row r="47" spans="1:5" s="65" customFormat="1" x14ac:dyDescent="0.25">
      <c r="D47" s="66"/>
      <c r="E47" s="66"/>
    </row>
    <row r="48" spans="1:5" s="65" customFormat="1" x14ac:dyDescent="0.25">
      <c r="D48" s="66"/>
      <c r="E48" s="66"/>
    </row>
    <row r="49" spans="4:5" s="65" customFormat="1" x14ac:dyDescent="0.25">
      <c r="D49" s="66"/>
      <c r="E49" s="66"/>
    </row>
    <row r="50" spans="4:5" s="65" customFormat="1" x14ac:dyDescent="0.25">
      <c r="D50" s="66"/>
      <c r="E50" s="66"/>
    </row>
    <row r="51" spans="4:5" s="65" customFormat="1" x14ac:dyDescent="0.25">
      <c r="D51" s="66"/>
      <c r="E51" s="66"/>
    </row>
    <row r="52" spans="4:5" s="65" customFormat="1" x14ac:dyDescent="0.25">
      <c r="D52" s="66"/>
      <c r="E52" s="66"/>
    </row>
    <row r="53" spans="4:5" s="65" customFormat="1" x14ac:dyDescent="0.25">
      <c r="D53" s="66"/>
      <c r="E53" s="66"/>
    </row>
    <row r="54" spans="4:5" s="65" customFormat="1" x14ac:dyDescent="0.25">
      <c r="D54" s="66"/>
      <c r="E54" s="66"/>
    </row>
  </sheetData>
  <mergeCells count="17">
    <mergeCell ref="A3:E3"/>
    <mergeCell ref="A21:E21"/>
    <mergeCell ref="A1:E1"/>
    <mergeCell ref="A4:A5"/>
    <mergeCell ref="B13:B14"/>
    <mergeCell ref="C13:C14"/>
    <mergeCell ref="A7:E7"/>
    <mergeCell ref="A13:A14"/>
    <mergeCell ref="B4:B5"/>
    <mergeCell ref="C4:C5"/>
    <mergeCell ref="A33:E33"/>
    <mergeCell ref="A11:A12"/>
    <mergeCell ref="B11:B12"/>
    <mergeCell ref="C11:C12"/>
    <mergeCell ref="A27:A28"/>
    <mergeCell ref="B27:B28"/>
    <mergeCell ref="C27:C28"/>
  </mergeCells>
  <pageMargins left="0.59055118110236227" right="0.59055118110236227" top="0.59055118110236227" bottom="0.59055118110236227" header="0.19685039370078741" footer="0.19685039370078741"/>
  <pageSetup paperSize="9" scale="95" orientation="portrait" r:id="rId1"/>
  <rowBreaks count="1" manualBreakCount="1">
    <brk id="2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Лист4</vt:lpstr>
      <vt:lpstr>Лист3</vt:lpstr>
      <vt:lpstr>Лист2</vt:lpstr>
      <vt:lpstr>24.04.2019</vt:lpstr>
      <vt:lpstr>Лист5</vt:lpstr>
      <vt:lpstr>'24.04.2019'!Область_печати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sorkin</dc:creator>
  <cp:lastModifiedBy>Evseneva</cp:lastModifiedBy>
  <cp:lastPrinted>2019-09-11T06:52:34Z</cp:lastPrinted>
  <dcterms:created xsi:type="dcterms:W3CDTF">2003-03-12T06:33:38Z</dcterms:created>
  <dcterms:modified xsi:type="dcterms:W3CDTF">2019-10-24T08:27:21Z</dcterms:modified>
</cp:coreProperties>
</file>